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00" yWindow="65456" windowWidth="29160" windowHeight="16420" tabRatio="887" firstSheet="9" activeTab="30"/>
  </bookViews>
  <sheets>
    <sheet name="c245" sheetId="1" r:id="rId1"/>
    <sheet name="c246" sheetId="2" r:id="rId2"/>
    <sheet name="c247" sheetId="3" r:id="rId3"/>
    <sheet name="c248" sheetId="4" r:id="rId4"/>
    <sheet name="c249" sheetId="5" r:id="rId5"/>
    <sheet name="c250" sheetId="6" r:id="rId6"/>
    <sheet name="c251" sheetId="7" r:id="rId7"/>
    <sheet name="c252" sheetId="8" r:id="rId8"/>
    <sheet name="c253" sheetId="9" r:id="rId9"/>
    <sheet name="c254" sheetId="10" r:id="rId10"/>
    <sheet name="c255" sheetId="11" r:id="rId11"/>
    <sheet name="c256" sheetId="12" r:id="rId12"/>
    <sheet name="c257" sheetId="13" r:id="rId13"/>
    <sheet name="c258" sheetId="14" r:id="rId14"/>
    <sheet name="c259" sheetId="15" r:id="rId15"/>
    <sheet name="c260" sheetId="16" r:id="rId16"/>
    <sheet name="c261" sheetId="17" r:id="rId17"/>
    <sheet name="c262" sheetId="18" r:id="rId18"/>
    <sheet name="c263" sheetId="19" r:id="rId19"/>
    <sheet name="c264" sheetId="20" r:id="rId20"/>
    <sheet name="c265" sheetId="21" r:id="rId21"/>
    <sheet name="c266" sheetId="22" r:id="rId22"/>
    <sheet name="c267" sheetId="23" r:id="rId23"/>
    <sheet name="c268" sheetId="24" r:id="rId24"/>
    <sheet name="c269" sheetId="25" r:id="rId25"/>
    <sheet name="c270" sheetId="26" r:id="rId26"/>
    <sheet name="c271" sheetId="27" r:id="rId27"/>
    <sheet name="c272" sheetId="28" r:id="rId28"/>
    <sheet name="c273" sheetId="29" r:id="rId29"/>
    <sheet name="c274" sheetId="30" r:id="rId30"/>
    <sheet name="c275" sheetId="31" r:id="rId31"/>
  </sheets>
  <definedNames>
    <definedName name="_xlnm.Print_Area" localSheetId="0">'c245'!$A$1:$I$74</definedName>
    <definedName name="_xlnm.Print_Area" localSheetId="1">'c246'!$A$1:$M$74</definedName>
    <definedName name="_xlnm.Print_Area" localSheetId="2">'c247'!$A$1:$I$74</definedName>
    <definedName name="_xlnm.Print_Area" localSheetId="4">'c249'!#REF!</definedName>
    <definedName name="_xlnm.Print_Area" localSheetId="5">'c250'!$A$1:$H$76</definedName>
    <definedName name="_xlnm.Print_Area" localSheetId="6">'c251'!$A$1:$D$75</definedName>
    <definedName name="_xlnm.Print_Area" localSheetId="7">'c252'!$A$1:$H$73</definedName>
    <definedName name="_xlnm.Print_Area" localSheetId="8">'c253'!$A$1:$H$75</definedName>
    <definedName name="_xlnm.Print_Area" localSheetId="9">'c254'!$A$1:$K$74</definedName>
    <definedName name="_xlnm.Print_Area" localSheetId="13">'c258'!$A$1:$AJ$84</definedName>
    <definedName name="_xlnm.Print_Area" localSheetId="14">'c259'!$A$1:$J$75</definedName>
    <definedName name="_xlnm.Print_Area" localSheetId="15">'c260'!$A$1:$E$75</definedName>
    <definedName name="_xlnm.Print_Area" localSheetId="16">'c261'!$A$1:$N$74</definedName>
    <definedName name="_xlnm.Print_Area" localSheetId="17">'c262'!$A$1:$E$49</definedName>
    <definedName name="_xlnm.Print_Area" localSheetId="18">'c263'!$A$1:$G$74</definedName>
    <definedName name="_xlnm.Print_Area" localSheetId="19">'c264'!$A$1:$I$59</definedName>
    <definedName name="Excel_BuiltIn_Print_Area_1_1">"$C_81.$#REF!$#REF!:$#REF!$#REF!"</definedName>
    <definedName name="Excel_BuiltIn_Print_Area_4">"$c_84.$#REF!$#REF!:$#REF!$#REF!"</definedName>
    <definedName name="Excel_BuiltIn_Print_Area_7">"$c_86.$#REF!$#REF!:$#REF!$#REF!"</definedName>
  </definedNames>
  <calcPr fullCalcOnLoad="1"/>
</workbook>
</file>

<file path=xl/sharedStrings.xml><?xml version="1.0" encoding="utf-8"?>
<sst xmlns="http://schemas.openxmlformats.org/spreadsheetml/2006/main" count="2932" uniqueCount="621">
  <si>
    <t>Sobreseimientos</t>
  </si>
  <si>
    <t>14 meses 1 semana</t>
  </si>
  <si>
    <t>Incompetencias</t>
  </si>
  <si>
    <t>6 meses 1 semana</t>
  </si>
  <si>
    <t>Acumulación</t>
  </si>
  <si>
    <t>5 meses 3 semanas</t>
  </si>
  <si>
    <t>Proceso especial abreviado</t>
  </si>
  <si>
    <t>2 meses 0 semanas</t>
  </si>
  <si>
    <t>Remitido a flagrancia</t>
  </si>
  <si>
    <t>0 meses 1 semana</t>
  </si>
  <si>
    <t>Querella rechazada</t>
  </si>
  <si>
    <t>3 meses 3 semanas</t>
  </si>
  <si>
    <t>Remitido ctro de conciliación</t>
  </si>
  <si>
    <t>Resuelto centro de conciliación</t>
  </si>
  <si>
    <t>19 meses 3 semanas</t>
  </si>
  <si>
    <t>1 mes 3 semanas</t>
  </si>
  <si>
    <t>Otros motivos</t>
  </si>
  <si>
    <t>EXTRADI-CIONES</t>
  </si>
  <si>
    <t>CUADRO N° 245</t>
  </si>
  <si>
    <t>CUADRO N° 246</t>
  </si>
  <si>
    <t>CUADRO N° 247</t>
  </si>
  <si>
    <t>CUADRO N° 248</t>
  </si>
  <si>
    <t>CUADRO N°249</t>
  </si>
  <si>
    <t>CUADRO N° 250</t>
  </si>
  <si>
    <t>CUADRO N° 251</t>
  </si>
  <si>
    <t>CUADRO N° 252</t>
  </si>
  <si>
    <t>CUADRO N° 253</t>
  </si>
  <si>
    <t>CUADRO N° 254</t>
  </si>
  <si>
    <t>CUADRO Nº 255</t>
  </si>
  <si>
    <t>CUADRO N° 256</t>
  </si>
  <si>
    <t>CUADRO N° 257</t>
  </si>
  <si>
    <t>CUADRO N° 258</t>
  </si>
  <si>
    <t>CUADRO N° 259</t>
  </si>
  <si>
    <t>CUADRO N° 260</t>
  </si>
  <si>
    <t>CUADRO N° 261</t>
  </si>
  <si>
    <t>CUADRO N° 262</t>
  </si>
  <si>
    <t>CUADRO N° 263</t>
  </si>
  <si>
    <t>CUADRO N° 264</t>
  </si>
  <si>
    <t>CUADRO Nº 265</t>
  </si>
  <si>
    <t>CUADRO Nº 266</t>
  </si>
  <si>
    <t>CUADRO Nº 267</t>
  </si>
  <si>
    <t>CUADRO Nº 268</t>
  </si>
  <si>
    <t>CUADRO Nº 269</t>
  </si>
  <si>
    <t>CUADRO N° 270</t>
  </si>
  <si>
    <t>CUADRO Nº 271</t>
  </si>
  <si>
    <t>CUADRO Nº 272</t>
  </si>
  <si>
    <t>CUADRO Nº 273</t>
  </si>
  <si>
    <t>CUADRO Nº 274</t>
  </si>
  <si>
    <t>CUADRO N° 275</t>
  </si>
  <si>
    <t xml:space="preserve">DURACIÓN PROMEDIO DE LOS JUICIOS FALLADOS CON SENTENCIA POR LOS TRIBUNALES </t>
  </si>
  <si>
    <t>PENALES EN DELITOS DE ACCIÓN PRIVADA DURANTE EL  2012</t>
  </si>
  <si>
    <t>SEGÚN TIPO DE SENTENCIA DURANTE EL 2012</t>
  </si>
  <si>
    <t>TIPO SENTENCIA</t>
  </si>
  <si>
    <t>ETAPA PREPARATORIA
 E INTERMEDIA</t>
  </si>
  <si>
    <t>Condenatorias</t>
  </si>
  <si>
    <t>Absolutorias</t>
  </si>
  <si>
    <t>JUICIOS FALLADOS CON SENTENCIA POR LOS TRIBUNALES PENALES</t>
  </si>
  <si>
    <t>SEGÚN MESES DE DURACIÓN DURANTE EL  2012</t>
  </si>
  <si>
    <t>MESES</t>
  </si>
  <si>
    <t>NÚMERO</t>
  </si>
  <si>
    <t>TIPO DE JUICIO</t>
  </si>
  <si>
    <t>DURACIÓN</t>
  </si>
  <si>
    <t>JUICIOS</t>
  </si>
  <si>
    <t>ABREVIADO</t>
  </si>
  <si>
    <t>COLEGIADO</t>
  </si>
  <si>
    <t>UNIPERSONAL</t>
  </si>
  <si>
    <t>menos de 3 meses</t>
  </si>
  <si>
    <t>3 a 6 meses</t>
  </si>
  <si>
    <t>7 a 12 meses</t>
  </si>
  <si>
    <t>13 a 18 meses</t>
  </si>
  <si>
    <t>19 a 24 meses</t>
  </si>
  <si>
    <t>25 a 30 meses</t>
  </si>
  <si>
    <t>31 a 36 meses</t>
  </si>
  <si>
    <t>37 a 42 meses</t>
  </si>
  <si>
    <t>43 a 48 meses</t>
  </si>
  <si>
    <t>49 a 54 meses</t>
  </si>
  <si>
    <t>55 a 60 meses</t>
  </si>
  <si>
    <t>61 a 66 meses</t>
  </si>
  <si>
    <t>67 a 72 meses</t>
  </si>
  <si>
    <t>73 a 78 meses</t>
  </si>
  <si>
    <t>79 a 84 meses</t>
  </si>
  <si>
    <t>85 a 90 meses</t>
  </si>
  <si>
    <t>91 a 96 meses</t>
  </si>
  <si>
    <t>97 a 102 meses</t>
  </si>
  <si>
    <t>103 a 108 meses</t>
  </si>
  <si>
    <t>109 a 114 meses</t>
  </si>
  <si>
    <t>115 a 120 meses</t>
  </si>
  <si>
    <t>121 a 126 meses</t>
  </si>
  <si>
    <t>127 a 132 meses</t>
  </si>
  <si>
    <t>133 a 138 meses</t>
  </si>
  <si>
    <t>139 a 144 meses</t>
  </si>
  <si>
    <t>145 a 150 meses</t>
  </si>
  <si>
    <t>151 a 200 meses</t>
  </si>
  <si>
    <t>de 201 a 254 meses</t>
  </si>
  <si>
    <t>(solo para Tribunales ordinarios)</t>
  </si>
  <si>
    <t>201 a 254 meses</t>
  </si>
  <si>
    <t>(solo para Tribunales de flagrancia)</t>
  </si>
  <si>
    <t>0 a menos de 3 meses</t>
  </si>
  <si>
    <t>de 3 a menos de 6 meses</t>
  </si>
  <si>
    <t>de 6 a menos de 12 meses</t>
  </si>
  <si>
    <t>de 12 a menos de 18 meses</t>
  </si>
  <si>
    <t>de 18 a menos de 24 meses</t>
  </si>
  <si>
    <t>de 24 a menos de 30 meses</t>
  </si>
  <si>
    <t>de 30 a menos de 36 meses</t>
  </si>
  <si>
    <t>de 36 a menos de 42 meses</t>
  </si>
  <si>
    <t>de 42 a menos de 48 meses</t>
  </si>
  <si>
    <t>de 48 a menos de 54 meses</t>
  </si>
  <si>
    <t>de 54 a menos de 60 meses</t>
  </si>
  <si>
    <t>de 66 a menos de 72 meses</t>
  </si>
  <si>
    <t>de 72 a menos de 78 meses</t>
  </si>
  <si>
    <t>DURACIÓN PROMEDIO DE LOS JUICIOS FALLADOS CON SENTENCIA POR LOS TRIBUNALES DE FLAGRANCIA</t>
  </si>
  <si>
    <t>TRIBUNAL DE FLAGRANCIA</t>
  </si>
  <si>
    <t>Total expedientes flagrancia</t>
  </si>
  <si>
    <t>Total expedientes ordinarios</t>
  </si>
  <si>
    <t>DURACIÓN DE LOS CASOS TERMINADOS EN LOS TRIBUNALES PENALES DURANTE EL 2012</t>
  </si>
  <si>
    <t>Motivos de</t>
  </si>
  <si>
    <t xml:space="preserve">Distribución </t>
  </si>
  <si>
    <t>Duración</t>
  </si>
  <si>
    <t>Término</t>
  </si>
  <si>
    <t>porcentual</t>
  </si>
  <si>
    <t>Fallados con sentencia</t>
  </si>
  <si>
    <t>8 meses 2 semanas</t>
  </si>
  <si>
    <t>Tribunal de Flagrancia del II Circ. Jud. San José</t>
  </si>
  <si>
    <t>Tribunal de Casación</t>
  </si>
  <si>
    <t>CORREDORES (FLAGRANCIA)</t>
  </si>
  <si>
    <t>Tribunal Penal de Hatillo</t>
  </si>
  <si>
    <t>Tribunal de Flagrancia del II Circ. Jud de Alajuela</t>
  </si>
  <si>
    <t>Tribunal de Flagrancias del II Circ. Jud. De Alajuela</t>
  </si>
  <si>
    <t>Tribunal de Flagrancias del II Circ. Jud de Alajuela</t>
  </si>
  <si>
    <t>Tribunal de Flagrancia del II Circ. Jud. Alajuela</t>
  </si>
  <si>
    <t>TIBUNAL DE FLAGRANCIA DEL II CJA</t>
  </si>
  <si>
    <t>Tribunal  de Flagrancia del II Circ. Jud de Alajuela</t>
  </si>
  <si>
    <t>Flagrancia de Puntarenas</t>
  </si>
  <si>
    <t>Tribunal de Flagrancia del II Circ. Jud de la Zona Atlántica</t>
  </si>
  <si>
    <t xml:space="preserve">Tribunal de Flagrancia II Circuito Zona Atlántica </t>
  </si>
  <si>
    <t>II CJ ZONA ATLAN (FLAGRANCIA)</t>
  </si>
  <si>
    <t>Tribunal de Flagrancia del I Circ. Jud. San José</t>
  </si>
  <si>
    <t>I CJ SN JOSE (Flagrancia)</t>
  </si>
  <si>
    <t>La Fortuna</t>
  </si>
  <si>
    <t>Tribunal Penal de Siquirres</t>
  </si>
  <si>
    <t>SIQUIRRES</t>
  </si>
  <si>
    <t xml:space="preserve">Flagrancia Cartago </t>
  </si>
  <si>
    <t>Tribunal de Flagrancia de San Carlos</t>
  </si>
  <si>
    <t>Tribunal Penal del II Circ. Jud. Alajuela</t>
  </si>
  <si>
    <t>DURACIÓN PROMEDIO DE LOS JUICIOS FALLADOS CON SENTENCIA POR LOS TRIBUNALES PENALES</t>
  </si>
  <si>
    <t>SEGÚN ETAPA DEL PROCESO DURANTE EL  2012</t>
  </si>
  <si>
    <t>DURACIÓN PROMEDIO</t>
  </si>
  <si>
    <t>Nº JUICIOS</t>
  </si>
  <si>
    <t>ETAPA PREPARATORIA</t>
  </si>
  <si>
    <t>ETAPA DE JUICIO</t>
  </si>
  <si>
    <t>E INTERMEDIA</t>
  </si>
  <si>
    <t xml:space="preserve"> meses </t>
  </si>
  <si>
    <t>semana</t>
  </si>
  <si>
    <t>meses</t>
  </si>
  <si>
    <t>semanas</t>
  </si>
  <si>
    <t>Total Ordinarios</t>
  </si>
  <si>
    <t xml:space="preserve">semanas </t>
  </si>
  <si>
    <t>Suroeste Pavas</t>
  </si>
  <si>
    <t xml:space="preserve">II Circuito Judicial San José </t>
  </si>
  <si>
    <t>Liberia</t>
  </si>
  <si>
    <t>Aguirre y Parrita</t>
  </si>
  <si>
    <t>I Circuito Judicial Zona Atlántica</t>
  </si>
  <si>
    <t>II Circuito Judicial Zona Atlántica</t>
  </si>
  <si>
    <t>Total Flagrancia</t>
  </si>
  <si>
    <t>Flagrancia I Circuito Judicial de San José</t>
  </si>
  <si>
    <t>Flagrancia I Circuito Judicial de Alajuela</t>
  </si>
  <si>
    <t xml:space="preserve"> mes</t>
  </si>
  <si>
    <t>Flagrancia II Circuito Judicial de Alajuela</t>
  </si>
  <si>
    <t>Flagrancia Cartago</t>
  </si>
  <si>
    <t>Flagrancia Heredia</t>
  </si>
  <si>
    <t>Flagrancia Puntarenas</t>
  </si>
  <si>
    <t>Flagrancia I Circuito Judicial de Zona Atlántica</t>
  </si>
  <si>
    <t>Flagrancia II Circuito Judicial de Zona Atlántica</t>
  </si>
  <si>
    <t xml:space="preserve">           </t>
  </si>
  <si>
    <t>SEGÚN INTEGRACIÓN COLEGIADA DURANTE EL  2012</t>
  </si>
  <si>
    <t>mes</t>
  </si>
  <si>
    <t>SEGÚN INTEGRACIÓN UNIPERSONAL DURANTE EL  2012</t>
  </si>
  <si>
    <t>SEGÚN INTEGRACIÓN ABREVIADA DURANTE EL  2012</t>
  </si>
  <si>
    <t>DURANTE EL 2012</t>
  </si>
  <si>
    <t>DURANTE EL  2012</t>
  </si>
  <si>
    <t xml:space="preserve"> DURANTE EL 2012</t>
  </si>
  <si>
    <t>DELITOS DE ACCIÓN PRIVADA Y EXTRADICIONES ENTRADOS EN LOS TRIBUNALES PENALES  DURANTE EL 2012</t>
  </si>
  <si>
    <t>POR LOS TRIBUNALES PENALES DURANTE EL  2012</t>
  </si>
  <si>
    <t>DURANTE EL PERIODO 2012</t>
  </si>
  <si>
    <t>CASOS FALLADOS POR LOS TRIBUNALES PENALES SEGÚN TIPO DE SENTENCIA DICTADA E INTEGRACIÓN DURANTE EL 2012</t>
  </si>
  <si>
    <t>TRIBUNALES PENALES DURANTE EL 2012</t>
  </si>
  <si>
    <t>TRIBUNALES PENALES DE FLAGRANCIA DURANTE EL 2012</t>
  </si>
  <si>
    <t xml:space="preserve"> DURANTE EL  2012</t>
  </si>
  <si>
    <t>CASOS ENTRADOS EN APELACIÓN EN LOS TRIBUNALES PENALES DURANTE EL  2012</t>
  </si>
  <si>
    <t>MOVIMIENTO OCURRIDO EN LOS TRIBUNALES PENALES POR PROVINCIA DURANTE EL  2012</t>
  </si>
  <si>
    <t>Juzgado Penal de Turno Ext. II Circuito de San José</t>
  </si>
  <si>
    <t>Juzgado Violencia Doméstica</t>
  </si>
  <si>
    <t>Tribunal Penal del I Circ. Jud. San José</t>
  </si>
  <si>
    <t>Tribunal Penal del II Circ. Jud. San José</t>
  </si>
  <si>
    <t xml:space="preserve">Tribunal Penal de III Circuito Judicial de San José, sede Suroeste </t>
  </si>
  <si>
    <t>Tribunal Penal del III Circ. Jud. de San José</t>
  </si>
  <si>
    <t>Tribunal del I Circ. Jud de Alajuela</t>
  </si>
  <si>
    <t>Tribunal del II Circ. Jud de Alajuela</t>
  </si>
  <si>
    <t>Tribunal de Flagrancia de Alajuela</t>
  </si>
  <si>
    <t>Tribunal del III Circ. Jud de Alajuela (San Ramón)</t>
  </si>
  <si>
    <t xml:space="preserve">Tribunal de Cartago </t>
  </si>
  <si>
    <t xml:space="preserve">Tribunal de Flagrancia de Cartago </t>
  </si>
  <si>
    <t>Tribunal de Cartago, sede Turrialba</t>
  </si>
  <si>
    <t xml:space="preserve">Tribunal de Flagrancia de Heredia </t>
  </si>
  <si>
    <t>Tribunal de Heredia, sede Sarapiquí</t>
  </si>
  <si>
    <t>Tribunal I Circ. Jud. Guanacaste</t>
  </si>
  <si>
    <t>Tribunal I Circ. Jud. Guanacaste, sede Cañas</t>
  </si>
  <si>
    <t>Tribunal del II Circuito Judicial de Guanacaste</t>
  </si>
  <si>
    <t>Tribunal del II Circ. Jud. Guanacaste, sede Santa Cruz</t>
  </si>
  <si>
    <t>Tribunal de Puntarenas</t>
  </si>
  <si>
    <t>Tribunal de Puntarenas, sede Aguirre y Parrita</t>
  </si>
  <si>
    <t>Tribunal de Flagrancia de Puntarenas</t>
  </si>
  <si>
    <t>Tribunal I Circ. Jud. Zona Sur</t>
  </si>
  <si>
    <t>Tribunal II Circ. Jud. Zona Sur, sede Golfito</t>
  </si>
  <si>
    <t>Tribunal II Circ. Jud. Zona Sur, sede Osa</t>
  </si>
  <si>
    <t>Tribunal II Circ. Jud. Zona Sur, sede Corredores</t>
  </si>
  <si>
    <t>Tribunal del I Circ. Jud de la Zona Atlántica</t>
  </si>
  <si>
    <t xml:space="preserve">Tribunal de Flagrancia I Circuito Zona Atlántica </t>
  </si>
  <si>
    <t>Tribunal del II Circ. Jud de la Zona Atlántica</t>
  </si>
  <si>
    <t>Circuito Judicial de Heredia</t>
  </si>
  <si>
    <t>Circuito Judicial de Puntarenas</t>
  </si>
  <si>
    <t>Primer Circuito Judicial de la Zona Sur</t>
  </si>
  <si>
    <t>Segundo Circuito Judicial de la Zona Sur</t>
  </si>
  <si>
    <t>Tribunal Penal de Osa</t>
  </si>
  <si>
    <t>Anulados</t>
  </si>
  <si>
    <t>Penal I Circuito Judicial de la Zona Atlántica</t>
  </si>
  <si>
    <t>Juzgados de Tránsito</t>
  </si>
  <si>
    <t>Fiscalías de Flagrancia</t>
  </si>
  <si>
    <t>II CJ SN JOSE (Flagrancia)</t>
  </si>
  <si>
    <t>Flagrancia I Circuito Zona Atlántica (Limón)</t>
  </si>
  <si>
    <t>Flagrancia de Heredia</t>
  </si>
  <si>
    <t>PUNTA RENAS (Flagrancia)</t>
  </si>
  <si>
    <t xml:space="preserve">Asuntos </t>
  </si>
  <si>
    <t>de Flagrancias</t>
  </si>
  <si>
    <t>Flagrancia</t>
  </si>
  <si>
    <t>I CJ SAN JOSE</t>
  </si>
  <si>
    <t>II CJ SAN JOSE</t>
  </si>
  <si>
    <t>I CJ ALAJUELA</t>
  </si>
  <si>
    <t>I CJ ALAJUELA (Flagrancia)</t>
  </si>
  <si>
    <t>II CJ ALAJUELA</t>
  </si>
  <si>
    <t>CARTAGO (Flagrancia)</t>
  </si>
  <si>
    <t>HEREDIA (Flagrancia)</t>
  </si>
  <si>
    <t>I CJ ZONA ATLAN</t>
  </si>
  <si>
    <t>I CJ ZONA ATLAN (Flagrancia)</t>
  </si>
  <si>
    <t>II CJ ZONA ATLAN</t>
  </si>
  <si>
    <t>Atribuibles al funcionamiento del sistema judicial</t>
  </si>
  <si>
    <t>Acción civil resarcitoria pendiente</t>
  </si>
  <si>
    <t>Otras</t>
  </si>
  <si>
    <t>Ausencia de todas las partes</t>
  </si>
  <si>
    <t>Ausencia del representante del actor civil</t>
  </si>
  <si>
    <t>Penal I Circuito Judicial San José</t>
  </si>
  <si>
    <t>especial</t>
  </si>
  <si>
    <t>abreviado</t>
  </si>
  <si>
    <t>Querella</t>
  </si>
  <si>
    <t>rechazada</t>
  </si>
  <si>
    <t>Remitido</t>
  </si>
  <si>
    <t>ctro</t>
  </si>
  <si>
    <t>conc.</t>
  </si>
  <si>
    <t>Resuelto</t>
  </si>
  <si>
    <t>No se Trasladó Reo</t>
  </si>
  <si>
    <t>Guanacaste</t>
  </si>
  <si>
    <t xml:space="preserve">Flagrancia de Alajuela </t>
  </si>
  <si>
    <t>Por seminario o capacitacion</t>
  </si>
  <si>
    <t>No se presentó representante el actor civil</t>
  </si>
  <si>
    <t>Reorganización de Agenda</t>
  </si>
  <si>
    <t>Subdelegación regional</t>
  </si>
  <si>
    <t>Pasado a Flagrancia</t>
  </si>
  <si>
    <t>Atenas</t>
  </si>
  <si>
    <t>Posible reparación integral del daño</t>
  </si>
  <si>
    <t>Tarrazú</t>
  </si>
  <si>
    <t>San José</t>
  </si>
  <si>
    <t>Alajuela</t>
  </si>
  <si>
    <t>Limón</t>
  </si>
  <si>
    <t>TOTAL FLAGRANCIA</t>
  </si>
  <si>
    <t>TOTAL ORDINARIOS</t>
  </si>
  <si>
    <t>(los términos con lugar y sin lugar se refieren al resultado de la acción civil resarcitoria)</t>
  </si>
  <si>
    <t>INTEGRACION</t>
  </si>
  <si>
    <t>nadoria</t>
  </si>
  <si>
    <t>Colegiado</t>
  </si>
  <si>
    <t>Unipersonal</t>
  </si>
  <si>
    <t>Abreviados</t>
  </si>
  <si>
    <t xml:space="preserve">    Circulante al 31/12/2012</t>
  </si>
  <si>
    <t>MOVIMIENTO OCURRIDO EN LOS TRIBUNALES PENALES POR CIRCUITO JUDICIAL DURANTE EL  2012</t>
  </si>
  <si>
    <t>CASOS TERMINADOS  EN LOS TRIBUNALES PENALES POR CIRCUITO JUDICIAL DURANTE EL 2012</t>
  </si>
  <si>
    <t>CIRCULANTE DE LOS TRIBUNALES PENALES SEGÚN ESTADO DEL EXPEDIENTE AL  CONCLUIR EL CUARTO TRIMESTRE 2012</t>
  </si>
  <si>
    <t>Casos Entrados</t>
  </si>
  <si>
    <t>Ordinarios</t>
  </si>
  <si>
    <t>Procedimiento</t>
  </si>
  <si>
    <t xml:space="preserve">Acción </t>
  </si>
  <si>
    <t>Abreviado</t>
  </si>
  <si>
    <t>Privada</t>
  </si>
  <si>
    <t>Colegiados</t>
  </si>
  <si>
    <t>Unipersonales</t>
  </si>
  <si>
    <t>CASOS ENTRADOS EN LOS TRIBUNALES PENALES POR INTEGRACIÓN</t>
  </si>
  <si>
    <t xml:space="preserve"> DIFAMACIÓN</t>
  </si>
  <si>
    <t xml:space="preserve">CASOS FALLADOS SEGÚN TIPO DE SENTENCIA DICTADA POR LOS TRIBUNALES PENALES </t>
  </si>
  <si>
    <t xml:space="preserve">  NÚMERO DE AUDIENCIAS OCUPADAS EN LOS CASOS FALLADOS CON SENTENCIA POR LOS </t>
  </si>
  <si>
    <t>MOTIVO DE CANCELACIÓN DE LOS DEBATES</t>
  </si>
  <si>
    <t>DEBATES SEÑALADOS Y NO CELEBRADOS POR LOS TRIBUNALES PENALES SEGÚN MOTIVO DE CANCELACIÓN</t>
  </si>
  <si>
    <t>SARA-PIQUI</t>
  </si>
  <si>
    <t>OFICINA DE PROCEDENCIA DE LOS CASOS ENTRADOS EN APELACIÓN EN LOS TRIBUNALES PENALES</t>
  </si>
  <si>
    <t>JUZGADOS EJECUCIÓN DE LA PENA</t>
  </si>
  <si>
    <t>TIPO DE RESOLUCIONES DICTADAS EN LOS CASOS ENTRADOS EN APELACIÓN</t>
  </si>
  <si>
    <t>TIPO DE RESOLUCIÓN</t>
  </si>
  <si>
    <t>Ausencia del representante del querellante</t>
  </si>
  <si>
    <t xml:space="preserve">CASOS ENTRADOS EN LOS TRIBUNALES PENALES POR TIPO </t>
  </si>
  <si>
    <t>Upala</t>
  </si>
  <si>
    <t xml:space="preserve"> Sobreseimiento
 definitivo</t>
  </si>
  <si>
    <t>Extinción
 acc. Penal</t>
  </si>
  <si>
    <t>Cumpl. de plazo
 Susp Proc a prueba</t>
  </si>
  <si>
    <t>Tribunal de Turrialba</t>
  </si>
  <si>
    <t>Buenos Aires</t>
  </si>
  <si>
    <t>SUR OESTE PAVAS</t>
  </si>
  <si>
    <t>Primer Circuito Judicial de San José</t>
  </si>
  <si>
    <t>Segundo Circuito Judicial de San José</t>
  </si>
  <si>
    <t>Tercer Circuito Judicial de San José</t>
  </si>
  <si>
    <t>Primer Circuito Judicial de Alajuela</t>
  </si>
  <si>
    <t>Segundo Circuito Judicial de Alajuela</t>
  </si>
  <si>
    <t>Tercer Circuito Judicial de Alajuela</t>
  </si>
  <si>
    <t>Primer Circuito Judicial de Guanacaste</t>
  </si>
  <si>
    <t>Segundo Circuito Judicial de Guanacaste</t>
  </si>
  <si>
    <t>Primer Circuito Judicial de la Zona Atlántica</t>
  </si>
  <si>
    <t>Segundo Circuito Judicial de la Zona Atlántica</t>
  </si>
  <si>
    <t>Tribunal de Heredia</t>
  </si>
  <si>
    <t>Flagrancia II Circuito Judicial de San José</t>
  </si>
  <si>
    <t>Motivos</t>
  </si>
  <si>
    <t>Ministerio Público</t>
  </si>
  <si>
    <t>Juzgado Contravencional</t>
  </si>
  <si>
    <t>Oficinas Regionales</t>
  </si>
  <si>
    <t>Centros de Conciliación</t>
  </si>
  <si>
    <t>Juzgado Contravencional de menor cuantía</t>
  </si>
  <si>
    <t>Terminados</t>
  </si>
  <si>
    <t>Casos Entrados y Terminados</t>
  </si>
  <si>
    <t>MOVIMIENTO DE TRABAJO EN APELACIÓN EN LOS TRIBUNALES PENALES</t>
  </si>
  <si>
    <t>Circulante</t>
  </si>
  <si>
    <t>inicial</t>
  </si>
  <si>
    <t>Final</t>
  </si>
  <si>
    <t>Penal II Circuito Judicial de la Zona Atlántica</t>
  </si>
  <si>
    <t xml:space="preserve">Penal Suroeste </t>
  </si>
  <si>
    <t>Circuito Judicial de Cartago</t>
  </si>
  <si>
    <t>No Hay Juez Nombrado</t>
  </si>
  <si>
    <t>No se presentó el actor civil</t>
  </si>
  <si>
    <t>No se Citó/Not. Partes</t>
  </si>
  <si>
    <t>Para Solicitar Interprete</t>
  </si>
  <si>
    <t>Por  Acuerdo Partes</t>
  </si>
  <si>
    <t>Por Solic. Defensor Privado</t>
  </si>
  <si>
    <t>Por Solic. Defensor Público</t>
  </si>
  <si>
    <t>Por Solic. Ministerio  Público</t>
  </si>
  <si>
    <t>Por solicitid del Procurador</t>
  </si>
  <si>
    <t>Prejudicialidad</t>
  </si>
  <si>
    <t>Prescripción</t>
  </si>
  <si>
    <t>Renuncia Defensor Privado</t>
  </si>
  <si>
    <t>Sobreseimiento</t>
  </si>
  <si>
    <t>No llegó querellado</t>
  </si>
  <si>
    <t>Consulta a Sala Constitucional</t>
  </si>
  <si>
    <t>Varió Señalamiento</t>
  </si>
  <si>
    <t>Sin Efecto Señalamiento</t>
  </si>
  <si>
    <t>Recalificación del delito</t>
  </si>
  <si>
    <t>Medidas alternativas</t>
  </si>
  <si>
    <t>Muerte del imputado</t>
  </si>
  <si>
    <t>Para señalar reo preso</t>
  </si>
  <si>
    <t>Asueto</t>
  </si>
  <si>
    <t>Por Desastre natural</t>
  </si>
  <si>
    <t>Otros</t>
  </si>
  <si>
    <t>RESOLUCIONES INTERMEDIAS O PROVISIONALES DICTADAS POR LOS TRIBUNALES PENALES</t>
  </si>
  <si>
    <t xml:space="preserve">           TIPO DE RESOLUCION INTERMEDIA O PROVISIONAL DICTADA</t>
  </si>
  <si>
    <t>Pago</t>
  </si>
  <si>
    <t>Reparación</t>
  </si>
  <si>
    <t>Criterio</t>
  </si>
  <si>
    <t>por Acción</t>
  </si>
  <si>
    <t>Multa</t>
  </si>
  <si>
    <t>Proceso</t>
  </si>
  <si>
    <t>Oportunidad</t>
  </si>
  <si>
    <t>Inconst.</t>
  </si>
  <si>
    <t>a Prueba</t>
  </si>
  <si>
    <t>(inc. b y d)</t>
  </si>
  <si>
    <t>TIPO DE APELACION</t>
  </si>
  <si>
    <t>Incidente</t>
  </si>
  <si>
    <t>Desesti-</t>
  </si>
  <si>
    <t>Medida</t>
  </si>
  <si>
    <t>Prisión</t>
  </si>
  <si>
    <t>Trami-</t>
  </si>
  <si>
    <t>Gravamen</t>
  </si>
  <si>
    <t>Conflicto</t>
  </si>
  <si>
    <t>Recusa-</t>
  </si>
  <si>
    <t>Recurso</t>
  </si>
  <si>
    <t>Ejecución</t>
  </si>
  <si>
    <t>miento</t>
  </si>
  <si>
    <t>mación</t>
  </si>
  <si>
    <t>Discipli-</t>
  </si>
  <si>
    <t>Preven-</t>
  </si>
  <si>
    <t>Susti-</t>
  </si>
  <si>
    <t>Irrepa-</t>
  </si>
  <si>
    <t>Compe-</t>
  </si>
  <si>
    <t>ciòn</t>
  </si>
  <si>
    <t>de</t>
  </si>
  <si>
    <t>Tipo</t>
  </si>
  <si>
    <t>(Art. 454)</t>
  </si>
  <si>
    <t>Definitivo</t>
  </si>
  <si>
    <t>naria</t>
  </si>
  <si>
    <t>tiva</t>
  </si>
  <si>
    <t>tutiva</t>
  </si>
  <si>
    <t>Compleja</t>
  </si>
  <si>
    <t>rable</t>
  </si>
  <si>
    <t>tencia</t>
  </si>
  <si>
    <t>Queja</t>
  </si>
  <si>
    <t>Desamparados</t>
  </si>
  <si>
    <t>Pavas</t>
  </si>
  <si>
    <t>Puriscal</t>
  </si>
  <si>
    <t>II Circuito San José</t>
  </si>
  <si>
    <t xml:space="preserve">I Circuito Alajuela </t>
  </si>
  <si>
    <t>Tribunal Penal Desamparados</t>
  </si>
  <si>
    <t>II Circuito Alajuela</t>
  </si>
  <si>
    <t xml:space="preserve">La Unión </t>
  </si>
  <si>
    <t>Juzgado Penal de Turno Ext. San José</t>
  </si>
  <si>
    <t>Cañas</t>
  </si>
  <si>
    <t>Fiscalía de Turno extraordinario</t>
  </si>
  <si>
    <t>I Circuito de Alajuela</t>
  </si>
  <si>
    <t>Confirma</t>
  </si>
  <si>
    <t>Revoca</t>
  </si>
  <si>
    <t>Modifica</t>
  </si>
  <si>
    <t>Anula</t>
  </si>
  <si>
    <t xml:space="preserve">SOBRESEIMIENTOS DEFINITIVOS DICTADOS POR CUMPLIMIENTO DE MEDIDA ALTERNATIVA EN TRIBUNALES PENALES </t>
  </si>
  <si>
    <t>Art. 311, incisos a), b), c)  y d)</t>
  </si>
  <si>
    <t>Por conciliación</t>
  </si>
  <si>
    <t xml:space="preserve">               Prescripción</t>
  </si>
  <si>
    <t xml:space="preserve"> Pago de multa</t>
  </si>
  <si>
    <t>Reparación de daños</t>
  </si>
  <si>
    <t xml:space="preserve"> Muerte imputado</t>
  </si>
  <si>
    <t>Sobresei-</t>
  </si>
  <si>
    <t>Siquirres</t>
  </si>
  <si>
    <t>Bribrí</t>
  </si>
  <si>
    <t>Of. Recepción de documento</t>
  </si>
  <si>
    <t>TRIBUNAL PENAL</t>
  </si>
  <si>
    <t xml:space="preserve"> T I P O   D E   D E L I T O</t>
  </si>
  <si>
    <t>INJURIAS</t>
  </si>
  <si>
    <t>CALUM-  NIAS</t>
  </si>
  <si>
    <t xml:space="preserve">PROPAGANDA DESLEAL </t>
  </si>
  <si>
    <t xml:space="preserve">OTROS </t>
  </si>
  <si>
    <t>CASOS FALLADOS CON SENTENCIA Y DEBATES CELEBRADOS Y NO REALIZADOS</t>
  </si>
  <si>
    <t xml:space="preserve">    CASOS FALLADOS CON SENTENCIA</t>
  </si>
  <si>
    <t xml:space="preserve"> DEBATES</t>
  </si>
  <si>
    <t>Cole-</t>
  </si>
  <si>
    <t>Uniperso-</t>
  </si>
  <si>
    <t>Abre-</t>
  </si>
  <si>
    <t>Celebra-</t>
  </si>
  <si>
    <t xml:space="preserve">No </t>
  </si>
  <si>
    <t>giados</t>
  </si>
  <si>
    <t>nales</t>
  </si>
  <si>
    <t>viados</t>
  </si>
  <si>
    <t>realizados</t>
  </si>
  <si>
    <t xml:space="preserve">            TIPO DE SENTENCIA DICTADA</t>
  </si>
  <si>
    <t>Conde-</t>
  </si>
  <si>
    <t>Absolu-</t>
  </si>
  <si>
    <t>Cond. y</t>
  </si>
  <si>
    <t>Absol. y</t>
  </si>
  <si>
    <t>Cond-Absol.</t>
  </si>
  <si>
    <t>natoria</t>
  </si>
  <si>
    <t>toria</t>
  </si>
  <si>
    <t>Absol.</t>
  </si>
  <si>
    <t>Sin Lugar</t>
  </si>
  <si>
    <t>Con Lugar</t>
  </si>
  <si>
    <t>AUDIENCIAS</t>
  </si>
  <si>
    <t>TOTAL DE</t>
  </si>
  <si>
    <t>0</t>
  </si>
  <si>
    <t>1</t>
  </si>
  <si>
    <t>2</t>
  </si>
  <si>
    <t>3</t>
  </si>
  <si>
    <t>4</t>
  </si>
  <si>
    <t>5</t>
  </si>
  <si>
    <t>6</t>
  </si>
  <si>
    <t>T R I B U N A L   P E N A L</t>
  </si>
  <si>
    <t>DESAM PARADOS</t>
  </si>
  <si>
    <t>ZONA SUR</t>
  </si>
  <si>
    <t>SAN RAMON</t>
  </si>
  <si>
    <t>CAR TAGO</t>
  </si>
  <si>
    <t>TU RRIALBA</t>
  </si>
  <si>
    <t>HERE DIA</t>
  </si>
  <si>
    <t>LI BERIA</t>
  </si>
  <si>
    <t>CAÑAS</t>
  </si>
  <si>
    <t>NICO  YA</t>
  </si>
  <si>
    <t>SANTA CRUZ</t>
  </si>
  <si>
    <t>PUNTA RENAS</t>
  </si>
  <si>
    <t>AGUI RRE</t>
  </si>
  <si>
    <t>GOL FITO</t>
  </si>
  <si>
    <t>OSA</t>
  </si>
  <si>
    <t>CORRE DORES</t>
  </si>
  <si>
    <t>Acción Inconstitucionalidad</t>
  </si>
  <si>
    <t xml:space="preserve">Acumulación </t>
  </si>
  <si>
    <t>Actividad procesal defectuosa</t>
  </si>
  <si>
    <t xml:space="preserve">Anulado Requerimiento </t>
  </si>
  <si>
    <t>Anulado todo lo Actuado</t>
  </si>
  <si>
    <t>Ausencia Defensor Privado (justif.)</t>
  </si>
  <si>
    <t>Ausencia Defensor Privado</t>
  </si>
  <si>
    <t>Ausencia Defensor Público</t>
  </si>
  <si>
    <t>Ausencia Defensor Público (justif.)</t>
  </si>
  <si>
    <t>Ausencia Fiscal (justif.)</t>
  </si>
  <si>
    <t>Ausencia Fiscal</t>
  </si>
  <si>
    <t>Ausencia Imputado  (justif.)</t>
  </si>
  <si>
    <t>Ausencia Imputado</t>
  </si>
  <si>
    <t>Ausencia Juez (justif.)</t>
  </si>
  <si>
    <t>Ausencia Juez</t>
  </si>
  <si>
    <t xml:space="preserve">Ausencia Ofendido (justif.) </t>
  </si>
  <si>
    <t xml:space="preserve">Ausencia Ofendido </t>
  </si>
  <si>
    <t>Ausencia del procurador</t>
  </si>
  <si>
    <t>Ausencia Testigos</t>
  </si>
  <si>
    <t>Cambio Defensor</t>
  </si>
  <si>
    <t>Cambio Penal Reo (sin com.)</t>
  </si>
  <si>
    <t>Choques Debates (defensor)</t>
  </si>
  <si>
    <t>Choques Debates (fiscal)</t>
  </si>
  <si>
    <t>Choques Debates del Juez</t>
  </si>
  <si>
    <t>Choque de debates (Procurador)</t>
  </si>
  <si>
    <t>Error Señalamiento Debate</t>
  </si>
  <si>
    <t>Falta Prueba (dict. Perit. etc.)</t>
  </si>
  <si>
    <t>Ineficaz apertura ajuicio</t>
  </si>
  <si>
    <t>Intereses contrapuestos</t>
  </si>
  <si>
    <t>Imputado Llegó Tarde</t>
  </si>
  <si>
    <t>Imputado citado no compareció</t>
  </si>
  <si>
    <t>Incompetencia</t>
  </si>
  <si>
    <t>Inhibitoria Juez</t>
  </si>
  <si>
    <t>Juez Deliberado</t>
  </si>
  <si>
    <t>No se integró tribunal</t>
  </si>
  <si>
    <t>Circu-</t>
  </si>
  <si>
    <t>Casos</t>
  </si>
  <si>
    <t>Apertura</t>
  </si>
  <si>
    <t>Fallados</t>
  </si>
  <si>
    <t>Sobre-</t>
  </si>
  <si>
    <t>Incompe-</t>
  </si>
  <si>
    <t>Acumula-</t>
  </si>
  <si>
    <t xml:space="preserve">TRIBUNAL </t>
  </si>
  <si>
    <t>lante</t>
  </si>
  <si>
    <t>Entrados</t>
  </si>
  <si>
    <t>Reentra-</t>
  </si>
  <si>
    <t>Testim.</t>
  </si>
  <si>
    <t>Termi-</t>
  </si>
  <si>
    <t>con</t>
  </si>
  <si>
    <t>seimien-</t>
  </si>
  <si>
    <t>tencias</t>
  </si>
  <si>
    <t>dos</t>
  </si>
  <si>
    <t xml:space="preserve"> Piezas</t>
  </si>
  <si>
    <t>nados</t>
  </si>
  <si>
    <t>Senten-</t>
  </si>
  <si>
    <t>tos</t>
  </si>
  <si>
    <t>T O T A L</t>
  </si>
  <si>
    <t>En Trami-</t>
  </si>
  <si>
    <t>Con Resol.</t>
  </si>
  <si>
    <t>cia</t>
  </si>
  <si>
    <t>tación</t>
  </si>
  <si>
    <t>Provisional</t>
  </si>
  <si>
    <t>TOTAL</t>
  </si>
  <si>
    <t>I Circuito Judicial San José</t>
  </si>
  <si>
    <t>Penal Desamparados</t>
  </si>
  <si>
    <t>II Circuito Judicial San José</t>
  </si>
  <si>
    <t>Zona Sur (Pérez Zeledón)</t>
  </si>
  <si>
    <t>Cartago</t>
  </si>
  <si>
    <t>Heredia</t>
  </si>
  <si>
    <t>I Circuito Judicial Alajuela</t>
  </si>
  <si>
    <t>Puntarenas</t>
  </si>
  <si>
    <t>Penal San Ramón</t>
  </si>
  <si>
    <t>II Circuito Judicial Alajuela</t>
  </si>
  <si>
    <t>Turrialba</t>
  </si>
  <si>
    <t>Sarapiquí</t>
  </si>
  <si>
    <t>Guanacaste (Liberia)</t>
  </si>
  <si>
    <t>Penal Aguirre-Parrita</t>
  </si>
  <si>
    <t>I Circuito Zona Atlántica (Limón)</t>
  </si>
  <si>
    <t>II Circuito Zona Atlántica (Pococí)</t>
  </si>
  <si>
    <t>Elaborado por: Sección de Estadística, Departamento de Planificación</t>
  </si>
  <si>
    <t>ESTADO DEL EXPEDIENTE</t>
  </si>
  <si>
    <t xml:space="preserve">En </t>
  </si>
  <si>
    <t>Con</t>
  </si>
  <si>
    <t>Suspendido x</t>
  </si>
  <si>
    <t>Conciliación</t>
  </si>
  <si>
    <t>Suspensión</t>
  </si>
  <si>
    <t xml:space="preserve">Reparación </t>
  </si>
  <si>
    <t>Otro</t>
  </si>
  <si>
    <t>Tramitación</t>
  </si>
  <si>
    <t>Rebeldía</t>
  </si>
  <si>
    <t>Acc.Inconst.</t>
  </si>
  <si>
    <t>Condicionada</t>
  </si>
  <si>
    <t>Proc. Prueba</t>
  </si>
  <si>
    <t>de Daño</t>
  </si>
  <si>
    <t>Elaborado por:  Sección de Estadística, Departamento de Planificación</t>
  </si>
  <si>
    <t xml:space="preserve"> </t>
  </si>
  <si>
    <t>OFICINA DE PROCEDENCIA DE LOS CASOS ENTRADOS EN LOS TRIBUNALES PENALES</t>
  </si>
  <si>
    <t>O F I C I N A</t>
  </si>
  <si>
    <t>CANTIDAD</t>
  </si>
  <si>
    <t>JUZGADOS PENALES</t>
  </si>
  <si>
    <t>TRIBUNALES PENALES</t>
  </si>
  <si>
    <t xml:space="preserve">I Circuito San José </t>
  </si>
  <si>
    <t>Hatillo</t>
  </si>
  <si>
    <t>I Circuito San José</t>
  </si>
  <si>
    <t xml:space="preserve">Desamparados </t>
  </si>
  <si>
    <t xml:space="preserve">Pavas </t>
  </si>
  <si>
    <t xml:space="preserve">Puriscal </t>
  </si>
  <si>
    <t xml:space="preserve">II Circuito San José </t>
  </si>
  <si>
    <t>I Circuito Alajuela</t>
  </si>
  <si>
    <t>Grecia</t>
  </si>
  <si>
    <t>II Circuito Alajuela (San Carlos)</t>
  </si>
  <si>
    <t>San Ramón</t>
  </si>
  <si>
    <t xml:space="preserve">Cartago </t>
  </si>
  <si>
    <t>La Unión</t>
  </si>
  <si>
    <t>Penal Cañas</t>
  </si>
  <si>
    <t>Penal Nicoya</t>
  </si>
  <si>
    <t>San Joaquín de Flores</t>
  </si>
  <si>
    <t>Penal Santa Cruz</t>
  </si>
  <si>
    <t xml:space="preserve">Puntarenas </t>
  </si>
  <si>
    <t xml:space="preserve">Cañas </t>
  </si>
  <si>
    <t>Penal Golfito</t>
  </si>
  <si>
    <t>Nicoya</t>
  </si>
  <si>
    <t>Penal Osa</t>
  </si>
  <si>
    <t>Santa Cruz</t>
  </si>
  <si>
    <t>Penal Corredores</t>
  </si>
  <si>
    <t>Aguirre-Parrita</t>
  </si>
  <si>
    <t>Garabito</t>
  </si>
  <si>
    <t>Golfito</t>
  </si>
  <si>
    <t>OTRAS OFICINAS</t>
  </si>
  <si>
    <t>Osa</t>
  </si>
  <si>
    <t>Corredores</t>
  </si>
  <si>
    <t>Secretaria Corte</t>
  </si>
  <si>
    <t>I Circuito Zona Atlántica</t>
  </si>
  <si>
    <t>II Circuito Zona Atlántica</t>
  </si>
</sst>
</file>

<file path=xl/styles.xml><?xml version="1.0" encoding="utf-8"?>
<styleSheet xmlns="http://schemas.openxmlformats.org/spreadsheetml/2006/main">
  <numFmts count="33">
    <numFmt numFmtId="5" formatCode="#,##0&quot;C&quot;;\-#,##0&quot;C&quot;"/>
    <numFmt numFmtId="6" formatCode="#,##0&quot;C&quot;;[Red]\-#,##0&quot;C&quot;"/>
    <numFmt numFmtId="7" formatCode="#,##0.00&quot;C&quot;;\-#,##0.00&quot;C&quot;"/>
    <numFmt numFmtId="8" formatCode="#,##0.00&quot;C&quot;;[Red]\-#,##0.00&quot;C&quot;"/>
    <numFmt numFmtId="42" formatCode="_-* #,##0&quot;C&quot;_-;\-* #,##0&quot;C&quot;_-;_-* &quot;-&quot;&quot;C&quot;_-;_-@_-"/>
    <numFmt numFmtId="41" formatCode="_-* #,##0_C_-;\-* #,##0_C_-;_-* &quot;-&quot;_C_-;_-@_-"/>
    <numFmt numFmtId="44" formatCode="_-* #,##0.00&quot;C&quot;_-;\-* #,##0.00&quot;C&quot;_-;_-* &quot;-&quot;??&quot;C&quot;_-;_-@_-"/>
    <numFmt numFmtId="43" formatCode="_-* #,##0.00_C_-;\-* #,##0.00_C_-;_-* &quot;-&quot;??_C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General_)"/>
    <numFmt numFmtId="187" formatCode="0_)"/>
    <numFmt numFmtId="188" formatCode="0.0%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color indexed="10"/>
      <name val="Times New Roman"/>
      <family val="1"/>
    </font>
    <font>
      <b/>
      <sz val="12"/>
      <name val="Arial"/>
      <family val="2"/>
    </font>
    <font>
      <b/>
      <u val="double"/>
      <sz val="12"/>
      <name val="Times New Roman"/>
      <family val="0"/>
    </font>
    <font>
      <b/>
      <u val="double"/>
      <sz val="12"/>
      <color indexed="57"/>
      <name val="Times New Roman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name val="Times New Roman"/>
      <family val="1"/>
    </font>
    <font>
      <b/>
      <sz val="12"/>
      <color indexed="12"/>
      <name val="Times New Roman"/>
      <family val="0"/>
    </font>
    <font>
      <i/>
      <sz val="12"/>
      <color indexed="8"/>
      <name val="Times New Roman"/>
      <family val="0"/>
    </font>
    <font>
      <u val="double"/>
      <sz val="12"/>
      <name val="Times New Roman"/>
      <family val="0"/>
    </font>
    <font>
      <b/>
      <u val="single"/>
      <sz val="12"/>
      <name val="Times New Roman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4" borderId="0" xfId="0" applyFont="1" applyFill="1" applyAlignment="1">
      <alignment/>
    </xf>
    <xf numFmtId="0" fontId="23" fillId="0" borderId="0" xfId="0" applyFont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6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Border="1" applyAlignment="1">
      <alignment/>
    </xf>
    <xf numFmtId="0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3" fillId="0" borderId="11" xfId="0" applyNumberFormat="1" applyFont="1" applyFill="1" applyBorder="1" applyAlignment="1" applyProtection="1">
      <alignment horizontal="center"/>
      <protection/>
    </xf>
    <xf numFmtId="0" fontId="23" fillId="0" borderId="12" xfId="0" applyFont="1" applyFill="1" applyBorder="1" applyAlignment="1" applyProtection="1">
      <alignment horizontal="center"/>
      <protection/>
    </xf>
    <xf numFmtId="0" fontId="23" fillId="0" borderId="13" xfId="0" applyFont="1" applyFill="1" applyBorder="1" applyAlignment="1" applyProtection="1">
      <alignment horizontal="center"/>
      <protection/>
    </xf>
    <xf numFmtId="0" fontId="28" fillId="0" borderId="11" xfId="0" applyNumberFormat="1" applyFont="1" applyFill="1" applyBorder="1" applyAlignment="1" applyProtection="1">
      <alignment horizontal="right"/>
      <protection/>
    </xf>
    <xf numFmtId="0" fontId="28" fillId="0" borderId="12" xfId="0" applyFont="1" applyFill="1" applyBorder="1" applyAlignment="1" applyProtection="1">
      <alignment horizontal="center"/>
      <protection/>
    </xf>
    <xf numFmtId="0" fontId="28" fillId="0" borderId="12" xfId="0" applyNumberFormat="1" applyFont="1" applyFill="1" applyBorder="1" applyAlignment="1" applyProtection="1">
      <alignment horizontal="center"/>
      <protection/>
    </xf>
    <xf numFmtId="0" fontId="28" fillId="0" borderId="13" xfId="0" applyNumberFormat="1" applyFont="1" applyFill="1" applyBorder="1" applyAlignment="1" applyProtection="1">
      <alignment horizontal="center"/>
      <protection/>
    </xf>
    <xf numFmtId="0" fontId="28" fillId="0" borderId="14" xfId="0" applyNumberFormat="1" applyFont="1" applyFill="1" applyBorder="1" applyAlignment="1" applyProtection="1">
      <alignment horizontal="center"/>
      <protection/>
    </xf>
    <xf numFmtId="0" fontId="28" fillId="0" borderId="11" xfId="0" applyNumberFormat="1" applyFont="1" applyFill="1" applyBorder="1" applyAlignment="1" applyProtection="1">
      <alignment horizontal="center"/>
      <protection/>
    </xf>
    <xf numFmtId="0" fontId="28" fillId="0" borderId="15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Alignment="1">
      <alignment horizontal="center"/>
    </xf>
    <xf numFmtId="0" fontId="24" fillId="0" borderId="11" xfId="0" applyNumberFormat="1" applyFont="1" applyFill="1" applyBorder="1" applyAlignment="1" applyProtection="1">
      <alignment/>
      <protection/>
    </xf>
    <xf numFmtId="0" fontId="24" fillId="0" borderId="12" xfId="0" applyFont="1" applyFill="1" applyBorder="1" applyAlignment="1" applyProtection="1">
      <alignment horizontal="center"/>
      <protection/>
    </xf>
    <xf numFmtId="0" fontId="24" fillId="0" borderId="12" xfId="0" applyFont="1" applyFill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NumberFormat="1" applyFont="1" applyFill="1" applyBorder="1" applyAlignment="1" applyProtection="1">
      <alignment/>
      <protection/>
    </xf>
    <xf numFmtId="0" fontId="24" fillId="0" borderId="17" xfId="0" applyFont="1" applyFill="1" applyBorder="1" applyAlignment="1" applyProtection="1">
      <alignment horizontal="center"/>
      <protection/>
    </xf>
    <xf numFmtId="0" fontId="24" fillId="0" borderId="17" xfId="0" applyFont="1" applyFill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9" fillId="0" borderId="0" xfId="0" applyFont="1" applyFill="1" applyBorder="1" applyAlignment="1" applyProtection="1">
      <alignment horizontal="left"/>
      <protection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29" fillId="0" borderId="19" xfId="0" applyFont="1" applyFill="1" applyBorder="1" applyAlignment="1">
      <alignment horizontal="center"/>
    </xf>
    <xf numFmtId="0" fontId="29" fillId="0" borderId="11" xfId="0" applyFont="1" applyFill="1" applyBorder="1" applyAlignment="1" applyProtection="1">
      <alignment horizontal="center"/>
      <protection/>
    </xf>
    <xf numFmtId="0" fontId="29" fillId="0" borderId="20" xfId="0" applyFont="1" applyFill="1" applyBorder="1" applyAlignment="1">
      <alignment horizontal="center"/>
    </xf>
    <xf numFmtId="1" fontId="32" fillId="0" borderId="21" xfId="0" applyNumberFormat="1" applyFont="1" applyFill="1" applyBorder="1" applyAlignment="1">
      <alignment horizontal="center"/>
    </xf>
    <xf numFmtId="1" fontId="32" fillId="0" borderId="21" xfId="0" applyNumberFormat="1" applyFont="1" applyFill="1" applyBorder="1" applyAlignment="1" applyProtection="1">
      <alignment horizontal="center"/>
      <protection/>
    </xf>
    <xf numFmtId="1" fontId="32" fillId="0" borderId="22" xfId="0" applyNumberFormat="1" applyFont="1" applyFill="1" applyBorder="1" applyAlignment="1" applyProtection="1">
      <alignment horizontal="center"/>
      <protection/>
    </xf>
    <xf numFmtId="1" fontId="29" fillId="0" borderId="12" xfId="0" applyNumberFormat="1" applyFont="1" applyFill="1" applyBorder="1" applyAlignment="1" applyProtection="1">
      <alignment horizontal="center"/>
      <protection/>
    </xf>
    <xf numFmtId="1" fontId="29" fillId="0" borderId="13" xfId="0" applyNumberFormat="1" applyFont="1" applyFill="1" applyBorder="1" applyAlignment="1" applyProtection="1">
      <alignment horizontal="center"/>
      <protection/>
    </xf>
    <xf numFmtId="0" fontId="29" fillId="0" borderId="11" xfId="0" applyFont="1" applyFill="1" applyBorder="1" applyAlignment="1" applyProtection="1">
      <alignment horizontal="right"/>
      <protection/>
    </xf>
    <xf numFmtId="0" fontId="29" fillId="0" borderId="23" xfId="0" applyFont="1" applyFill="1" applyBorder="1" applyAlignment="1" applyProtection="1">
      <alignment horizontal="left"/>
      <protection/>
    </xf>
    <xf numFmtId="0" fontId="30" fillId="0" borderId="23" xfId="0" applyFont="1" applyFill="1" applyBorder="1" applyAlignment="1" applyProtection="1">
      <alignment horizontal="left"/>
      <protection/>
    </xf>
    <xf numFmtId="1" fontId="30" fillId="0" borderId="12" xfId="0" applyNumberFormat="1" applyFont="1" applyFill="1" applyBorder="1" applyAlignment="1" applyProtection="1">
      <alignment horizontal="center"/>
      <protection/>
    </xf>
    <xf numFmtId="1" fontId="30" fillId="0" borderId="13" xfId="0" applyNumberFormat="1" applyFont="1" applyFill="1" applyBorder="1" applyAlignment="1" applyProtection="1">
      <alignment horizontal="center"/>
      <protection/>
    </xf>
    <xf numFmtId="1" fontId="30" fillId="0" borderId="12" xfId="0" applyNumberFormat="1" applyFont="1" applyFill="1" applyBorder="1" applyAlignment="1" applyProtection="1">
      <alignment horizontal="center"/>
      <protection locked="0"/>
    </xf>
    <xf numFmtId="1" fontId="30" fillId="0" borderId="13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Alignment="1">
      <alignment/>
    </xf>
    <xf numFmtId="0" fontId="30" fillId="0" borderId="23" xfId="0" applyFont="1" applyFill="1" applyBorder="1" applyAlignment="1">
      <alignment/>
    </xf>
    <xf numFmtId="1" fontId="29" fillId="0" borderId="12" xfId="0" applyNumberFormat="1" applyFont="1" applyFill="1" applyBorder="1" applyAlignment="1" applyProtection="1">
      <alignment horizontal="center"/>
      <protection locked="0"/>
    </xf>
    <xf numFmtId="1" fontId="29" fillId="0" borderId="13" xfId="0" applyNumberFormat="1" applyFont="1" applyFill="1" applyBorder="1" applyAlignment="1" applyProtection="1">
      <alignment horizontal="center"/>
      <protection locked="0"/>
    </xf>
    <xf numFmtId="1" fontId="30" fillId="0" borderId="0" xfId="0" applyNumberFormat="1" applyFont="1" applyFill="1" applyAlignment="1">
      <alignment/>
    </xf>
    <xf numFmtId="0" fontId="30" fillId="0" borderId="11" xfId="0" applyFont="1" applyFill="1" applyBorder="1" applyAlignment="1" applyProtection="1">
      <alignment horizontal="left"/>
      <protection/>
    </xf>
    <xf numFmtId="1" fontId="30" fillId="0" borderId="24" xfId="0" applyNumberFormat="1" applyFont="1" applyFill="1" applyBorder="1" applyAlignment="1" applyProtection="1">
      <alignment horizontal="center"/>
      <protection/>
    </xf>
    <xf numFmtId="0" fontId="30" fillId="0" borderId="25" xfId="0" applyFont="1" applyFill="1" applyBorder="1" applyAlignment="1" applyProtection="1">
      <alignment horizontal="left"/>
      <protection/>
    </xf>
    <xf numFmtId="1" fontId="30" fillId="0" borderId="17" xfId="0" applyNumberFormat="1" applyFont="1" applyFill="1" applyBorder="1" applyAlignment="1" applyProtection="1">
      <alignment horizontal="center"/>
      <protection/>
    </xf>
    <xf numFmtId="1" fontId="30" fillId="0" borderId="18" xfId="0" applyNumberFormat="1" applyFont="1" applyFill="1" applyBorder="1" applyAlignment="1" applyProtection="1">
      <alignment horizontal="center"/>
      <protection/>
    </xf>
    <xf numFmtId="0" fontId="30" fillId="0" borderId="0" xfId="0" applyFont="1" applyAlignment="1">
      <alignment/>
    </xf>
    <xf numFmtId="1" fontId="30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left"/>
      <protection/>
    </xf>
    <xf numFmtId="0" fontId="31" fillId="0" borderId="0" xfId="0" applyFont="1" applyBorder="1" applyAlignment="1">
      <alignment/>
    </xf>
    <xf numFmtId="0" fontId="29" fillId="11" borderId="0" xfId="0" applyFont="1" applyFill="1" applyBorder="1" applyAlignment="1" applyProtection="1">
      <alignment horizontal="center"/>
      <protection locked="0"/>
    </xf>
    <xf numFmtId="0" fontId="30" fillId="11" borderId="0" xfId="0" applyFont="1" applyFill="1" applyAlignment="1">
      <alignment/>
    </xf>
    <xf numFmtId="0" fontId="29" fillId="11" borderId="19" xfId="0" applyFont="1" applyFill="1" applyBorder="1" applyAlignment="1">
      <alignment horizontal="center"/>
    </xf>
    <xf numFmtId="0" fontId="29" fillId="11" borderId="26" xfId="0" applyFont="1" applyFill="1" applyBorder="1" applyAlignment="1" applyProtection="1">
      <alignment horizontal="center"/>
      <protection/>
    </xf>
    <xf numFmtId="0" fontId="29" fillId="11" borderId="10" xfId="0" applyFont="1" applyFill="1" applyBorder="1" applyAlignment="1" applyProtection="1">
      <alignment horizontal="center"/>
      <protection locked="0"/>
    </xf>
    <xf numFmtId="0" fontId="29" fillId="11" borderId="11" xfId="0" applyFont="1" applyFill="1" applyBorder="1" applyAlignment="1" applyProtection="1">
      <alignment horizontal="center"/>
      <protection/>
    </xf>
    <xf numFmtId="0" fontId="29" fillId="11" borderId="12" xfId="0" applyFont="1" applyFill="1" applyBorder="1" applyAlignment="1" applyProtection="1">
      <alignment horizontal="center"/>
      <protection/>
    </xf>
    <xf numFmtId="0" fontId="29" fillId="11" borderId="13" xfId="0" applyFont="1" applyFill="1" applyBorder="1" applyAlignment="1" applyProtection="1">
      <alignment horizontal="center"/>
      <protection/>
    </xf>
    <xf numFmtId="0" fontId="29" fillId="11" borderId="11" xfId="0" applyFont="1" applyFill="1" applyBorder="1" applyAlignment="1">
      <alignment horizontal="center"/>
    </xf>
    <xf numFmtId="14" fontId="29" fillId="11" borderId="12" xfId="0" applyNumberFormat="1" applyFont="1" applyFill="1" applyBorder="1" applyAlignment="1" applyProtection="1">
      <alignment horizontal="center"/>
      <protection locked="0"/>
    </xf>
    <xf numFmtId="0" fontId="29" fillId="11" borderId="12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1" fontId="30" fillId="0" borderId="15" xfId="0" applyNumberFormat="1" applyFont="1" applyFill="1" applyBorder="1" applyAlignment="1">
      <alignment/>
    </xf>
    <xf numFmtId="1" fontId="30" fillId="0" borderId="14" xfId="0" applyNumberFormat="1" applyFont="1" applyFill="1" applyBorder="1" applyAlignment="1">
      <alignment/>
    </xf>
    <xf numFmtId="0" fontId="29" fillId="11" borderId="27" xfId="0" applyFont="1" applyFill="1" applyBorder="1" applyAlignment="1" applyProtection="1">
      <alignment horizontal="center"/>
      <protection/>
    </xf>
    <xf numFmtId="0" fontId="29" fillId="11" borderId="13" xfId="0" applyFont="1" applyFill="1" applyBorder="1" applyAlignment="1">
      <alignment horizontal="center"/>
    </xf>
    <xf numFmtId="0" fontId="29" fillId="0" borderId="0" xfId="0" applyFont="1" applyBorder="1" applyAlignment="1" applyProtection="1">
      <alignment horizontal="left"/>
      <protection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28" xfId="0" applyFont="1" applyBorder="1" applyAlignment="1">
      <alignment/>
    </xf>
    <xf numFmtId="1" fontId="32" fillId="0" borderId="14" xfId="0" applyNumberFormat="1" applyFont="1" applyBorder="1" applyAlignment="1">
      <alignment horizontal="center"/>
    </xf>
    <xf numFmtId="1" fontId="32" fillId="0" borderId="29" xfId="0" applyNumberFormat="1" applyFont="1" applyBorder="1" applyAlignment="1" applyProtection="1">
      <alignment horizontal="center"/>
      <protection/>
    </xf>
    <xf numFmtId="0" fontId="32" fillId="0" borderId="29" xfId="0" applyFont="1" applyBorder="1" applyAlignment="1" applyProtection="1">
      <alignment horizontal="center"/>
      <protection/>
    </xf>
    <xf numFmtId="0" fontId="29" fillId="0" borderId="29" xfId="0" applyFont="1" applyBorder="1" applyAlignment="1" applyProtection="1">
      <alignment horizontal="center"/>
      <protection/>
    </xf>
    <xf numFmtId="0" fontId="29" fillId="0" borderId="30" xfId="0" applyFont="1" applyBorder="1" applyAlignment="1" applyProtection="1">
      <alignment horizontal="left"/>
      <protection/>
    </xf>
    <xf numFmtId="0" fontId="29" fillId="0" borderId="23" xfId="0" applyFont="1" applyFill="1" applyBorder="1" applyAlignment="1" applyProtection="1">
      <alignment horizontal="center"/>
      <protection/>
    </xf>
    <xf numFmtId="0" fontId="29" fillId="0" borderId="14" xfId="0" applyFont="1" applyFill="1" applyBorder="1" applyAlignment="1" applyProtection="1">
      <alignment horizontal="center"/>
      <protection/>
    </xf>
    <xf numFmtId="0" fontId="29" fillId="0" borderId="15" xfId="0" applyFont="1" applyFill="1" applyBorder="1" applyAlignment="1" applyProtection="1">
      <alignment horizontal="center"/>
      <protection/>
    </xf>
    <xf numFmtId="0" fontId="29" fillId="0" borderId="23" xfId="0" applyFont="1" applyFill="1" applyBorder="1" applyAlignment="1" applyProtection="1">
      <alignment horizontal="right"/>
      <protection/>
    </xf>
    <xf numFmtId="0" fontId="34" fillId="0" borderId="14" xfId="0" applyFont="1" applyFill="1" applyBorder="1" applyAlignment="1" applyProtection="1">
      <alignment horizontal="center"/>
      <protection/>
    </xf>
    <xf numFmtId="0" fontId="35" fillId="0" borderId="14" xfId="0" applyFont="1" applyFill="1" applyBorder="1" applyAlignment="1" applyProtection="1">
      <alignment horizontal="center"/>
      <protection/>
    </xf>
    <xf numFmtId="0" fontId="30" fillId="0" borderId="14" xfId="0" applyFont="1" applyBorder="1" applyAlignment="1">
      <alignment/>
    </xf>
    <xf numFmtId="0" fontId="30" fillId="0" borderId="15" xfId="0" applyFont="1" applyBorder="1" applyAlignment="1">
      <alignment/>
    </xf>
    <xf numFmtId="0" fontId="30" fillId="0" borderId="14" xfId="0" applyFont="1" applyFill="1" applyBorder="1" applyAlignment="1" applyProtection="1">
      <alignment horizontal="center"/>
      <protection/>
    </xf>
    <xf numFmtId="0" fontId="30" fillId="0" borderId="14" xfId="0" applyFont="1" applyFill="1" applyBorder="1" applyAlignment="1" applyProtection="1">
      <alignment horizontal="center"/>
      <protection locked="0"/>
    </xf>
    <xf numFmtId="0" fontId="30" fillId="0" borderId="15" xfId="0" applyFont="1" applyFill="1" applyBorder="1" applyAlignment="1" applyProtection="1">
      <alignment horizontal="center"/>
      <protection locked="0"/>
    </xf>
    <xf numFmtId="1" fontId="32" fillId="0" borderId="0" xfId="0" applyNumberFormat="1" applyFont="1" applyFill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6" fillId="0" borderId="14" xfId="0" applyFont="1" applyFill="1" applyBorder="1" applyAlignment="1" applyProtection="1">
      <alignment horizontal="center"/>
      <protection/>
    </xf>
    <xf numFmtId="0" fontId="36" fillId="0" borderId="14" xfId="0" applyFont="1" applyFill="1" applyBorder="1" applyAlignment="1" applyProtection="1">
      <alignment horizontal="center"/>
      <protection locked="0"/>
    </xf>
    <xf numFmtId="0" fontId="36" fillId="0" borderId="15" xfId="0" applyFont="1" applyFill="1" applyBorder="1" applyAlignment="1" applyProtection="1">
      <alignment horizontal="center"/>
      <protection locked="0"/>
    </xf>
    <xf numFmtId="0" fontId="36" fillId="24" borderId="0" xfId="0" applyFont="1" applyFill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/>
    </xf>
    <xf numFmtId="0" fontId="30" fillId="0" borderId="31" xfId="0" applyFont="1" applyFill="1" applyBorder="1" applyAlignment="1" applyProtection="1">
      <alignment horizontal="center"/>
      <protection/>
    </xf>
    <xf numFmtId="0" fontId="30" fillId="0" borderId="32" xfId="0" applyFont="1" applyFill="1" applyBorder="1" applyAlignment="1" applyProtection="1">
      <alignment horizontal="center"/>
      <protection locked="0"/>
    </xf>
    <xf numFmtId="0" fontId="30" fillId="0" borderId="33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center"/>
      <protection locked="0"/>
    </xf>
    <xf numFmtId="0" fontId="29" fillId="11" borderId="0" xfId="0" applyFont="1" applyFill="1" applyBorder="1" applyAlignment="1" applyProtection="1">
      <alignment horizontal="center" vertical="center" wrapText="1"/>
      <protection locked="0"/>
    </xf>
    <xf numFmtId="0" fontId="29" fillId="11" borderId="0" xfId="0" applyFont="1" applyFill="1" applyBorder="1" applyAlignment="1">
      <alignment/>
    </xf>
    <xf numFmtId="0" fontId="29" fillId="11" borderId="34" xfId="0" applyFont="1" applyFill="1" applyBorder="1" applyAlignment="1">
      <alignment/>
    </xf>
    <xf numFmtId="0" fontId="29" fillId="11" borderId="35" xfId="0" applyFont="1" applyFill="1" applyBorder="1" applyAlignment="1">
      <alignment horizontal="center"/>
    </xf>
    <xf numFmtId="0" fontId="29" fillId="11" borderId="36" xfId="0" applyFont="1" applyFill="1" applyBorder="1" applyAlignment="1">
      <alignment horizontal="center"/>
    </xf>
    <xf numFmtId="0" fontId="29" fillId="11" borderId="37" xfId="0" applyFont="1" applyFill="1" applyBorder="1" applyAlignment="1">
      <alignment horizontal="center"/>
    </xf>
    <xf numFmtId="0" fontId="29" fillId="11" borderId="38" xfId="0" applyFont="1" applyFill="1" applyBorder="1" applyAlignment="1">
      <alignment/>
    </xf>
    <xf numFmtId="0" fontId="29" fillId="11" borderId="39" xfId="0" applyFont="1" applyFill="1" applyBorder="1" applyAlignment="1">
      <alignment/>
    </xf>
    <xf numFmtId="0" fontId="29" fillId="11" borderId="14" xfId="0" applyFont="1" applyFill="1" applyBorder="1" applyAlignment="1">
      <alignment/>
    </xf>
    <xf numFmtId="0" fontId="29" fillId="11" borderId="14" xfId="0" applyFont="1" applyFill="1" applyBorder="1" applyAlignment="1" applyProtection="1">
      <alignment horizontal="left"/>
      <protection/>
    </xf>
    <xf numFmtId="0" fontId="29" fillId="11" borderId="30" xfId="0" applyFont="1" applyFill="1" applyBorder="1" applyAlignment="1">
      <alignment/>
    </xf>
    <xf numFmtId="0" fontId="29" fillId="11" borderId="23" xfId="0" applyFont="1" applyFill="1" applyBorder="1" applyAlignment="1" applyProtection="1">
      <alignment horizontal="center"/>
      <protection/>
    </xf>
    <xf numFmtId="0" fontId="29" fillId="11" borderId="14" xfId="0" applyFont="1" applyFill="1" applyBorder="1" applyAlignment="1" applyProtection="1">
      <alignment horizontal="center"/>
      <protection/>
    </xf>
    <xf numFmtId="0" fontId="29" fillId="11" borderId="15" xfId="0" applyFont="1" applyFill="1" applyBorder="1" applyAlignment="1" applyProtection="1">
      <alignment horizontal="center"/>
      <protection/>
    </xf>
    <xf numFmtId="0" fontId="29" fillId="11" borderId="40" xfId="0" applyFont="1" applyFill="1" applyBorder="1" applyAlignment="1" applyProtection="1">
      <alignment horizontal="center"/>
      <protection/>
    </xf>
    <xf numFmtId="0" fontId="29" fillId="11" borderId="41" xfId="0" applyFont="1" applyFill="1" applyBorder="1" applyAlignment="1" applyProtection="1">
      <alignment horizontal="center"/>
      <protection/>
    </xf>
    <xf numFmtId="0" fontId="29" fillId="11" borderId="42" xfId="0" applyFont="1" applyFill="1" applyBorder="1" applyAlignment="1" applyProtection="1">
      <alignment horizontal="center"/>
      <protection/>
    </xf>
    <xf numFmtId="0" fontId="37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29" fillId="0" borderId="38" xfId="0" applyFont="1" applyBorder="1" applyAlignment="1" applyProtection="1">
      <alignment vertical="center" wrapText="1"/>
      <protection/>
    </xf>
    <xf numFmtId="1" fontId="32" fillId="0" borderId="39" xfId="0" applyNumberFormat="1" applyFont="1" applyFill="1" applyBorder="1" applyAlignment="1">
      <alignment horizontal="center"/>
    </xf>
    <xf numFmtId="1" fontId="32" fillId="0" borderId="43" xfId="0" applyNumberFormat="1" applyFont="1" applyFill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23" xfId="0" applyFont="1" applyFill="1" applyBorder="1" applyAlignment="1" applyProtection="1">
      <alignment/>
      <protection/>
    </xf>
    <xf numFmtId="0" fontId="30" fillId="0" borderId="14" xfId="0" applyNumberFormat="1" applyFont="1" applyBorder="1" applyAlignment="1">
      <alignment horizontal="center"/>
    </xf>
    <xf numFmtId="0" fontId="30" fillId="0" borderId="15" xfId="0" applyNumberFormat="1" applyFont="1" applyBorder="1" applyAlignment="1">
      <alignment horizontal="center"/>
    </xf>
    <xf numFmtId="0" fontId="30" fillId="0" borderId="23" xfId="0" applyNumberFormat="1" applyFont="1" applyBorder="1" applyAlignment="1">
      <alignment horizontal="center"/>
    </xf>
    <xf numFmtId="0" fontId="30" fillId="0" borderId="0" xfId="0" applyNumberFormat="1" applyFont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14" xfId="0" applyNumberFormat="1" applyFont="1" applyFill="1" applyBorder="1" applyAlignment="1">
      <alignment horizontal="center"/>
    </xf>
    <xf numFmtId="0" fontId="30" fillId="0" borderId="15" xfId="0" applyNumberFormat="1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30" fillId="0" borderId="32" xfId="0" applyNumberFormat="1" applyFont="1" applyBorder="1" applyAlignment="1">
      <alignment horizontal="center"/>
    </xf>
    <xf numFmtId="0" fontId="30" fillId="0" borderId="33" xfId="0" applyNumberFormat="1" applyFont="1" applyBorder="1" applyAlignment="1">
      <alignment horizontal="center"/>
    </xf>
    <xf numFmtId="0" fontId="29" fillId="11" borderId="0" xfId="0" applyFont="1" applyFill="1" applyBorder="1" applyAlignment="1">
      <alignment horizontal="center"/>
    </xf>
    <xf numFmtId="0" fontId="30" fillId="11" borderId="0" xfId="0" applyFont="1" applyFill="1" applyBorder="1" applyAlignment="1">
      <alignment/>
    </xf>
    <xf numFmtId="0" fontId="29" fillId="11" borderId="19" xfId="0" applyFont="1" applyFill="1" applyBorder="1" applyAlignment="1" applyProtection="1">
      <alignment horizontal="center" vertical="center" wrapText="1"/>
      <protection/>
    </xf>
    <xf numFmtId="0" fontId="29" fillId="11" borderId="26" xfId="0" applyFont="1" applyFill="1" applyBorder="1" applyAlignment="1">
      <alignment horizontal="center" vertical="center" wrapText="1"/>
    </xf>
    <xf numFmtId="0" fontId="29" fillId="11" borderId="27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 horizontal="center"/>
      <protection/>
    </xf>
    <xf numFmtId="0" fontId="38" fillId="0" borderId="0" xfId="0" applyFont="1" applyFill="1" applyBorder="1" applyAlignment="1">
      <alignment/>
    </xf>
    <xf numFmtId="0" fontId="30" fillId="0" borderId="44" xfId="0" applyFont="1" applyFill="1" applyBorder="1" applyAlignment="1" applyProtection="1">
      <alignment horizontal="center"/>
      <protection locked="0"/>
    </xf>
    <xf numFmtId="0" fontId="30" fillId="0" borderId="45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 horizontal="center"/>
      <protection locked="0"/>
    </xf>
    <xf numFmtId="0" fontId="30" fillId="0" borderId="45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>
      <alignment horizontal="center"/>
    </xf>
    <xf numFmtId="0" fontId="30" fillId="25" borderId="0" xfId="0" applyFont="1" applyFill="1" applyBorder="1" applyAlignment="1" applyProtection="1">
      <alignment horizontal="left"/>
      <protection/>
    </xf>
    <xf numFmtId="0" fontId="30" fillId="0" borderId="46" xfId="0" applyFont="1" applyFill="1" applyBorder="1" applyAlignment="1" applyProtection="1">
      <alignment horizontal="center"/>
      <protection/>
    </xf>
    <xf numFmtId="0" fontId="30" fillId="0" borderId="45" xfId="0" applyFont="1" applyFill="1" applyBorder="1" applyAlignment="1" applyProtection="1">
      <alignment horizontal="left"/>
      <protection/>
    </xf>
    <xf numFmtId="0" fontId="30" fillId="0" borderId="45" xfId="0" applyFont="1" applyBorder="1" applyAlignment="1">
      <alignment/>
    </xf>
    <xf numFmtId="0" fontId="29" fillId="0" borderId="45" xfId="0" applyFont="1" applyFill="1" applyBorder="1" applyAlignment="1">
      <alignment horizontal="center"/>
    </xf>
    <xf numFmtId="0" fontId="29" fillId="0" borderId="45" xfId="0" applyFont="1" applyFill="1" applyBorder="1" applyAlignment="1" applyProtection="1">
      <alignment horizontal="center"/>
      <protection/>
    </xf>
    <xf numFmtId="1" fontId="32" fillId="0" borderId="0" xfId="0" applyNumberFormat="1" applyFont="1" applyFill="1" applyAlignment="1">
      <alignment horizontal="center"/>
    </xf>
    <xf numFmtId="1" fontId="32" fillId="0" borderId="0" xfId="0" applyNumberFormat="1" applyFont="1" applyAlignment="1">
      <alignment horizontal="center"/>
    </xf>
    <xf numFmtId="1" fontId="39" fillId="0" borderId="0" xfId="0" applyNumberFormat="1" applyFont="1" applyAlignment="1">
      <alignment horizontal="center"/>
    </xf>
    <xf numFmtId="0" fontId="29" fillId="11" borderId="0" xfId="0" applyFont="1" applyFill="1" applyBorder="1" applyAlignment="1" applyProtection="1">
      <alignment horizontal="center"/>
      <protection/>
    </xf>
    <xf numFmtId="0" fontId="29" fillId="11" borderId="0" xfId="0" applyFont="1" applyFill="1" applyBorder="1" applyAlignment="1">
      <alignment horizontal="center"/>
    </xf>
    <xf numFmtId="0" fontId="29" fillId="11" borderId="0" xfId="0" applyFont="1" applyFill="1" applyBorder="1" applyAlignment="1" applyProtection="1">
      <alignment horizontal="center"/>
      <protection/>
    </xf>
    <xf numFmtId="0" fontId="29" fillId="0" borderId="38" xfId="0" applyFont="1" applyBorder="1" applyAlignment="1">
      <alignment horizontal="center"/>
    </xf>
    <xf numFmtId="1" fontId="32" fillId="0" borderId="39" xfId="0" applyNumberFormat="1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29" fillId="0" borderId="39" xfId="0" applyFont="1" applyBorder="1" applyAlignment="1" applyProtection="1">
      <alignment horizontal="center"/>
      <protection/>
    </xf>
    <xf numFmtId="0" fontId="29" fillId="0" borderId="43" xfId="0" applyFont="1" applyBorder="1" applyAlignment="1" applyProtection="1">
      <alignment horizontal="center"/>
      <protection/>
    </xf>
    <xf numFmtId="0" fontId="30" fillId="0" borderId="43" xfId="0" applyFont="1" applyBorder="1" applyAlignment="1">
      <alignment horizontal="center"/>
    </xf>
    <xf numFmtId="1" fontId="29" fillId="0" borderId="0" xfId="0" applyNumberFormat="1" applyFont="1" applyFill="1" applyBorder="1" applyAlignment="1" applyProtection="1">
      <alignment horizontal="center"/>
      <protection/>
    </xf>
    <xf numFmtId="1" fontId="30" fillId="0" borderId="0" xfId="0" applyNumberFormat="1" applyFont="1" applyFill="1" applyBorder="1" applyAlignment="1" applyProtection="1">
      <alignment horizontal="center"/>
      <protection locked="0"/>
    </xf>
    <xf numFmtId="0" fontId="30" fillId="0" borderId="15" xfId="0" applyFont="1" applyFill="1" applyBorder="1" applyAlignment="1">
      <alignment horizontal="center"/>
    </xf>
    <xf numFmtId="1" fontId="30" fillId="25" borderId="0" xfId="0" applyNumberFormat="1" applyFont="1" applyFill="1" applyBorder="1" applyAlignment="1" applyProtection="1">
      <alignment horizontal="center"/>
      <protection locked="0"/>
    </xf>
    <xf numFmtId="0" fontId="30" fillId="25" borderId="0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30" fillId="0" borderId="15" xfId="0" applyFont="1" applyFill="1" applyBorder="1" applyAlignment="1">
      <alignment/>
    </xf>
    <xf numFmtId="1" fontId="29" fillId="0" borderId="0" xfId="0" applyNumberFormat="1" applyFont="1" applyFill="1" applyBorder="1" applyAlignment="1" applyProtection="1">
      <alignment horizontal="center"/>
      <protection locked="0"/>
    </xf>
    <xf numFmtId="0" fontId="29" fillId="0" borderId="14" xfId="0" applyFont="1" applyFill="1" applyBorder="1" applyAlignment="1" applyProtection="1">
      <alignment horizontal="center"/>
      <protection locked="0"/>
    </xf>
    <xf numFmtId="0" fontId="29" fillId="0" borderId="15" xfId="0" applyFont="1" applyFill="1" applyBorder="1" applyAlignment="1" applyProtection="1">
      <alignment horizontal="center"/>
      <protection locked="0"/>
    </xf>
    <xf numFmtId="0" fontId="30" fillId="11" borderId="0" xfId="0" applyFont="1" applyFill="1" applyBorder="1" applyAlignment="1">
      <alignment horizontal="center"/>
    </xf>
    <xf numFmtId="0" fontId="30" fillId="11" borderId="13" xfId="0" applyFont="1" applyFill="1" applyBorder="1" applyAlignment="1">
      <alignment horizontal="center"/>
    </xf>
    <xf numFmtId="1" fontId="32" fillId="0" borderId="43" xfId="0" applyNumberFormat="1" applyFont="1" applyBorder="1" applyAlignment="1">
      <alignment horizontal="center"/>
    </xf>
    <xf numFmtId="0" fontId="34" fillId="0" borderId="15" xfId="0" applyFont="1" applyFill="1" applyBorder="1" applyAlignment="1" applyProtection="1">
      <alignment horizontal="center"/>
      <protection/>
    </xf>
    <xf numFmtId="0" fontId="29" fillId="11" borderId="10" xfId="0" applyFont="1" applyFill="1" applyBorder="1" applyAlignment="1" applyProtection="1">
      <alignment horizontal="center"/>
      <protection locked="0"/>
    </xf>
    <xf numFmtId="0" fontId="29" fillId="11" borderId="27" xfId="0" applyFont="1" applyFill="1" applyBorder="1" applyAlignment="1" applyProtection="1">
      <alignment horizontal="center"/>
      <protection locked="0"/>
    </xf>
    <xf numFmtId="0" fontId="29" fillId="11" borderId="22" xfId="0" applyFont="1" applyFill="1" applyBorder="1" applyAlignment="1" applyProtection="1">
      <alignment horizontal="center"/>
      <protection/>
    </xf>
    <xf numFmtId="0" fontId="29" fillId="11" borderId="33" xfId="0" applyFont="1" applyFill="1" applyBorder="1" applyAlignment="1" applyProtection="1">
      <alignment horizontal="center"/>
      <protection/>
    </xf>
    <xf numFmtId="0" fontId="32" fillId="0" borderId="39" xfId="0" applyFont="1" applyBorder="1" applyAlignment="1">
      <alignment horizontal="center"/>
    </xf>
    <xf numFmtId="0" fontId="32" fillId="0" borderId="43" xfId="0" applyFont="1" applyBorder="1" applyAlignment="1">
      <alignment horizontal="center"/>
    </xf>
    <xf numFmtId="0" fontId="30" fillId="0" borderId="47" xfId="0" applyFont="1" applyFill="1" applyBorder="1" applyAlignment="1" applyProtection="1">
      <alignment horizontal="center"/>
      <protection/>
    </xf>
    <xf numFmtId="0" fontId="29" fillId="11" borderId="0" xfId="0" applyFont="1" applyFill="1" applyBorder="1" applyAlignment="1">
      <alignment horizontal="center" vertical="center" wrapText="1"/>
    </xf>
    <xf numFmtId="0" fontId="29" fillId="11" borderId="19" xfId="0" applyFont="1" applyFill="1" applyBorder="1" applyAlignment="1">
      <alignment horizontal="center" vertical="center"/>
    </xf>
    <xf numFmtId="0" fontId="29" fillId="11" borderId="10" xfId="0" applyFont="1" applyFill="1" applyBorder="1" applyAlignment="1">
      <alignment horizontal="center"/>
    </xf>
    <xf numFmtId="0" fontId="29" fillId="11" borderId="26" xfId="0" applyFont="1" applyFill="1" applyBorder="1" applyAlignment="1">
      <alignment horizontal="center" vertical="center"/>
    </xf>
    <xf numFmtId="0" fontId="29" fillId="11" borderId="48" xfId="0" applyFont="1" applyFill="1" applyBorder="1" applyAlignment="1">
      <alignment horizontal="center" vertical="center" wrapText="1"/>
    </xf>
    <xf numFmtId="0" fontId="29" fillId="11" borderId="49" xfId="0" applyFont="1" applyFill="1" applyBorder="1" applyAlignment="1">
      <alignment horizontal="center" vertical="center" wrapText="1"/>
    </xf>
    <xf numFmtId="0" fontId="29" fillId="11" borderId="50" xfId="0" applyFont="1" applyFill="1" applyBorder="1" applyAlignment="1">
      <alignment horizontal="center" vertical="center" wrapText="1"/>
    </xf>
    <xf numFmtId="0" fontId="30" fillId="4" borderId="0" xfId="0" applyFont="1" applyFill="1" applyAlignment="1">
      <alignment/>
    </xf>
    <xf numFmtId="0" fontId="30" fillId="3" borderId="0" xfId="0" applyFont="1" applyFill="1" applyAlignment="1">
      <alignment/>
    </xf>
    <xf numFmtId="0" fontId="30" fillId="0" borderId="15" xfId="0" applyFont="1" applyFill="1" applyBorder="1" applyAlignment="1" applyProtection="1">
      <alignment horizontal="center"/>
      <protection/>
    </xf>
    <xf numFmtId="0" fontId="30" fillId="0" borderId="23" xfId="0" applyFont="1" applyFill="1" applyBorder="1" applyAlignment="1" applyProtection="1">
      <alignment horizontal="center"/>
      <protection locked="0"/>
    </xf>
    <xf numFmtId="0" fontId="30" fillId="0" borderId="23" xfId="0" applyFont="1" applyBorder="1" applyAlignment="1">
      <alignment/>
    </xf>
    <xf numFmtId="0" fontId="30" fillId="0" borderId="13" xfId="0" applyFont="1" applyFill="1" applyBorder="1" applyAlignment="1" applyProtection="1">
      <alignment horizontal="center"/>
      <protection/>
    </xf>
    <xf numFmtId="0" fontId="30" fillId="0" borderId="18" xfId="0" applyFont="1" applyFill="1" applyBorder="1" applyAlignment="1" applyProtection="1">
      <alignment horizontal="center"/>
      <protection/>
    </xf>
    <xf numFmtId="0" fontId="29" fillId="11" borderId="44" xfId="0" applyFont="1" applyFill="1" applyBorder="1" applyAlignment="1">
      <alignment/>
    </xf>
    <xf numFmtId="0" fontId="29" fillId="11" borderId="44" xfId="0" applyFont="1" applyFill="1" applyBorder="1" applyAlignment="1" applyProtection="1">
      <alignment horizontal="center"/>
      <protection/>
    </xf>
    <xf numFmtId="0" fontId="29" fillId="11" borderId="44" xfId="0" applyFont="1" applyFill="1" applyBorder="1" applyAlignment="1">
      <alignment horizontal="center"/>
    </xf>
    <xf numFmtId="0" fontId="29" fillId="11" borderId="44" xfId="0" applyFont="1" applyFill="1" applyBorder="1" applyAlignment="1" applyProtection="1">
      <alignment horizontal="left"/>
      <protection/>
    </xf>
    <xf numFmtId="0" fontId="29" fillId="11" borderId="19" xfId="0" applyFont="1" applyFill="1" applyBorder="1" applyAlignment="1" applyProtection="1">
      <alignment horizontal="center"/>
      <protection/>
    </xf>
    <xf numFmtId="0" fontId="29" fillId="11" borderId="10" xfId="0" applyFont="1" applyFill="1" applyBorder="1" applyAlignment="1" applyProtection="1">
      <alignment horizontal="center"/>
      <protection/>
    </xf>
    <xf numFmtId="0" fontId="29" fillId="11" borderId="51" xfId="0" applyFont="1" applyFill="1" applyBorder="1" applyAlignment="1" applyProtection="1">
      <alignment horizontal="center"/>
      <protection/>
    </xf>
    <xf numFmtId="0" fontId="29" fillId="11" borderId="52" xfId="0" applyFont="1" applyFill="1" applyBorder="1" applyAlignment="1" applyProtection="1">
      <alignment horizontal="center"/>
      <protection/>
    </xf>
    <xf numFmtId="0" fontId="29" fillId="11" borderId="10" xfId="0" applyFont="1" applyFill="1" applyBorder="1" applyAlignment="1" applyProtection="1">
      <alignment/>
      <protection/>
    </xf>
    <xf numFmtId="0" fontId="29" fillId="11" borderId="51" xfId="0" applyFont="1" applyFill="1" applyBorder="1" applyAlignment="1" applyProtection="1">
      <alignment/>
      <protection/>
    </xf>
    <xf numFmtId="0" fontId="29" fillId="11" borderId="26" xfId="0" applyFont="1" applyFill="1" applyBorder="1" applyAlignment="1" applyProtection="1">
      <alignment horizontal="left"/>
      <protection/>
    </xf>
    <xf numFmtId="0" fontId="29" fillId="11" borderId="12" xfId="0" applyFont="1" applyFill="1" applyBorder="1" applyAlignment="1">
      <alignment/>
    </xf>
    <xf numFmtId="0" fontId="32" fillId="11" borderId="12" xfId="0" applyFont="1" applyFill="1" applyBorder="1" applyAlignment="1">
      <alignment horizontal="center"/>
    </xf>
    <xf numFmtId="0" fontId="29" fillId="0" borderId="0" xfId="0" applyFont="1" applyAlignment="1" applyProtection="1">
      <alignment horizontal="left"/>
      <protection/>
    </xf>
    <xf numFmtId="0" fontId="29" fillId="0" borderId="38" xfId="0" applyFont="1" applyFill="1" applyBorder="1" applyAlignment="1">
      <alignment/>
    </xf>
    <xf numFmtId="0" fontId="29" fillId="11" borderId="48" xfId="0" applyFont="1" applyFill="1" applyBorder="1" applyAlignment="1">
      <alignment/>
    </xf>
    <xf numFmtId="0" fontId="29" fillId="11" borderId="26" xfId="0" applyFont="1" applyFill="1" applyBorder="1" applyAlignment="1">
      <alignment/>
    </xf>
    <xf numFmtId="0" fontId="29" fillId="11" borderId="10" xfId="0" applyFont="1" applyFill="1" applyBorder="1" applyAlignment="1">
      <alignment/>
    </xf>
    <xf numFmtId="0" fontId="29" fillId="11" borderId="51" xfId="0" applyFont="1" applyFill="1" applyBorder="1" applyAlignment="1">
      <alignment/>
    </xf>
    <xf numFmtId="0" fontId="29" fillId="11" borderId="53" xfId="0" applyFont="1" applyFill="1" applyBorder="1" applyAlignment="1">
      <alignment/>
    </xf>
    <xf numFmtId="0" fontId="29" fillId="11" borderId="53" xfId="0" applyFont="1" applyFill="1" applyBorder="1" applyAlignment="1" applyProtection="1">
      <alignment horizontal="center"/>
      <protection/>
    </xf>
    <xf numFmtId="0" fontId="29" fillId="11" borderId="54" xfId="0" applyFont="1" applyFill="1" applyBorder="1" applyAlignment="1" applyProtection="1">
      <alignment horizontal="center"/>
      <protection/>
    </xf>
    <xf numFmtId="0" fontId="29" fillId="0" borderId="0" xfId="58" applyFont="1" applyFill="1" applyBorder="1" applyAlignment="1">
      <alignment horizontal="left"/>
      <protection/>
    </xf>
    <xf numFmtId="0" fontId="30" fillId="0" borderId="0" xfId="58" applyFont="1">
      <alignment/>
      <protection/>
    </xf>
    <xf numFmtId="0" fontId="29" fillId="0" borderId="0" xfId="58" applyFont="1" applyFill="1" applyBorder="1" applyAlignment="1">
      <alignment horizontal="left"/>
      <protection/>
    </xf>
    <xf numFmtId="0" fontId="37" fillId="0" borderId="0" xfId="58" applyFont="1" applyBorder="1">
      <alignment/>
      <protection/>
    </xf>
    <xf numFmtId="0" fontId="32" fillId="0" borderId="43" xfId="58" applyFont="1" applyBorder="1" applyAlignment="1">
      <alignment horizontal="center"/>
      <protection/>
    </xf>
    <xf numFmtId="0" fontId="32" fillId="0" borderId="43" xfId="58" applyFont="1" applyBorder="1" applyAlignment="1" applyProtection="1">
      <alignment horizontal="center"/>
      <protection/>
    </xf>
    <xf numFmtId="0" fontId="37" fillId="0" borderId="0" xfId="58" applyFont="1" applyBorder="1" applyAlignment="1" applyProtection="1">
      <alignment horizontal="center" vertical="center"/>
      <protection/>
    </xf>
    <xf numFmtId="0" fontId="37" fillId="0" borderId="15" xfId="58" applyFont="1" applyBorder="1" applyAlignment="1" applyProtection="1">
      <alignment horizontal="center" vertical="center"/>
      <protection/>
    </xf>
    <xf numFmtId="0" fontId="37" fillId="0" borderId="0" xfId="58" applyFont="1" applyBorder="1" applyAlignment="1" applyProtection="1">
      <alignment horizontal="left" vertical="center"/>
      <protection/>
    </xf>
    <xf numFmtId="0" fontId="36" fillId="0" borderId="0" xfId="58" applyFont="1" applyBorder="1" applyAlignment="1" applyProtection="1">
      <alignment horizontal="left" vertical="center"/>
      <protection/>
    </xf>
    <xf numFmtId="0" fontId="36" fillId="0" borderId="15" xfId="58" applyFont="1" applyFill="1" applyBorder="1" applyAlignment="1" applyProtection="1">
      <alignment horizontal="center" vertical="center"/>
      <protection/>
    </xf>
    <xf numFmtId="0" fontId="30" fillId="0" borderId="15" xfId="58" applyFont="1" applyBorder="1" applyAlignment="1">
      <alignment horizontal="center"/>
      <protection/>
    </xf>
    <xf numFmtId="0" fontId="32" fillId="0" borderId="0" xfId="58" applyFont="1">
      <alignment/>
      <protection/>
    </xf>
    <xf numFmtId="0" fontId="36" fillId="0" borderId="15" xfId="58" applyNumberFormat="1" applyFont="1" applyFill="1" applyBorder="1" applyAlignment="1">
      <alignment horizontal="center"/>
      <protection/>
    </xf>
    <xf numFmtId="0" fontId="36" fillId="0" borderId="45" xfId="58" applyFont="1" applyBorder="1">
      <alignment/>
      <protection/>
    </xf>
    <xf numFmtId="0" fontId="40" fillId="0" borderId="33" xfId="58" applyFont="1" applyFill="1" applyBorder="1" applyAlignment="1" applyProtection="1">
      <alignment horizontal="center"/>
      <protection/>
    </xf>
    <xf numFmtId="0" fontId="36" fillId="0" borderId="33" xfId="58" applyFont="1" applyBorder="1" applyAlignment="1">
      <alignment horizontal="center"/>
      <protection/>
    </xf>
    <xf numFmtId="0" fontId="30" fillId="0" borderId="0" xfId="58" applyFont="1" applyBorder="1">
      <alignment/>
      <protection/>
    </xf>
    <xf numFmtId="0" fontId="29" fillId="0" borderId="0" xfId="58" applyFont="1" applyFill="1" applyBorder="1" applyAlignment="1" applyProtection="1">
      <alignment horizontal="center"/>
      <protection/>
    </xf>
    <xf numFmtId="1" fontId="32" fillId="0" borderId="0" xfId="58" applyNumberFormat="1" applyFont="1" applyFill="1" applyBorder="1" applyAlignment="1">
      <alignment horizontal="center"/>
      <protection/>
    </xf>
    <xf numFmtId="0" fontId="29" fillId="11" borderId="0" xfId="58" applyFont="1" applyFill="1" applyBorder="1" applyAlignment="1" applyProtection="1">
      <alignment horizontal="center"/>
      <protection/>
    </xf>
    <xf numFmtId="0" fontId="29" fillId="11" borderId="0" xfId="58" applyFont="1" applyFill="1" applyBorder="1">
      <alignment/>
      <protection/>
    </xf>
    <xf numFmtId="0" fontId="37" fillId="11" borderId="34" xfId="58" applyFont="1" applyFill="1" applyBorder="1">
      <alignment/>
      <protection/>
    </xf>
    <xf numFmtId="0" fontId="37" fillId="11" borderId="43" xfId="58" applyFont="1" applyFill="1" applyBorder="1" applyAlignment="1" applyProtection="1">
      <alignment horizontal="center" vertical="center" wrapText="1"/>
      <protection/>
    </xf>
    <xf numFmtId="0" fontId="37" fillId="11" borderId="55" xfId="58" applyFont="1" applyFill="1" applyBorder="1">
      <alignment/>
      <protection/>
    </xf>
    <xf numFmtId="0" fontId="37" fillId="11" borderId="48" xfId="58" applyFont="1" applyFill="1" applyBorder="1">
      <alignment/>
      <protection/>
    </xf>
    <xf numFmtId="0" fontId="37" fillId="11" borderId="48" xfId="58" applyFont="1" applyFill="1" applyBorder="1" applyAlignment="1" applyProtection="1">
      <alignment horizontal="left"/>
      <protection/>
    </xf>
    <xf numFmtId="0" fontId="37" fillId="11" borderId="23" xfId="58" applyFont="1" applyFill="1" applyBorder="1" applyAlignment="1" applyProtection="1">
      <alignment horizontal="center"/>
      <protection/>
    </xf>
    <xf numFmtId="0" fontId="37" fillId="11" borderId="15" xfId="58" applyFont="1" applyFill="1" applyBorder="1" applyAlignment="1" applyProtection="1">
      <alignment horizontal="center" vertical="center" wrapText="1"/>
      <protection/>
    </xf>
    <xf numFmtId="0" fontId="37" fillId="11" borderId="21" xfId="58" applyFont="1" applyFill="1" applyBorder="1" applyAlignment="1" applyProtection="1">
      <alignment horizontal="center"/>
      <protection/>
    </xf>
    <xf numFmtId="0" fontId="37" fillId="11" borderId="34" xfId="58" applyFont="1" applyFill="1" applyBorder="1" applyAlignment="1" applyProtection="1">
      <alignment horizontal="center"/>
      <protection/>
    </xf>
    <xf numFmtId="0" fontId="37" fillId="11" borderId="56" xfId="58" applyFont="1" applyFill="1" applyBorder="1">
      <alignment/>
      <protection/>
    </xf>
    <xf numFmtId="0" fontId="37" fillId="11" borderId="33" xfId="58" applyFont="1" applyFill="1" applyBorder="1" applyAlignment="1" applyProtection="1">
      <alignment horizontal="center" vertical="center" wrapText="1"/>
      <protection/>
    </xf>
    <xf numFmtId="0" fontId="37" fillId="11" borderId="17" xfId="58" applyFont="1" applyFill="1" applyBorder="1" applyAlignment="1" applyProtection="1">
      <alignment horizontal="center"/>
      <protection/>
    </xf>
    <xf numFmtId="0" fontId="37" fillId="11" borderId="45" xfId="58" applyFont="1" applyFill="1" applyBorder="1" applyAlignment="1" applyProtection="1">
      <alignment horizontal="center"/>
      <protection/>
    </xf>
    <xf numFmtId="0" fontId="32" fillId="0" borderId="39" xfId="0" applyFont="1" applyFill="1" applyBorder="1" applyAlignment="1">
      <alignment horizontal="center"/>
    </xf>
    <xf numFmtId="0" fontId="30" fillId="0" borderId="43" xfId="0" applyFont="1" applyFill="1" applyBorder="1" applyAlignment="1" applyProtection="1">
      <alignment horizontal="center"/>
      <protection/>
    </xf>
    <xf numFmtId="0" fontId="41" fillId="0" borderId="0" xfId="0" applyFont="1" applyFill="1" applyBorder="1" applyAlignment="1" applyProtection="1">
      <alignment horizontal="center"/>
      <protection/>
    </xf>
    <xf numFmtId="0" fontId="30" fillId="0" borderId="23" xfId="0" applyFont="1" applyFill="1" applyBorder="1" applyAlignment="1" applyProtection="1">
      <alignment horizontal="center"/>
      <protection/>
    </xf>
    <xf numFmtId="0" fontId="29" fillId="0" borderId="23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30" fillId="0" borderId="45" xfId="0" applyFont="1" applyFill="1" applyBorder="1" applyAlignment="1">
      <alignment/>
    </xf>
    <xf numFmtId="0" fontId="30" fillId="0" borderId="32" xfId="0" applyFont="1" applyFill="1" applyBorder="1" applyAlignment="1">
      <alignment/>
    </xf>
    <xf numFmtId="0" fontId="29" fillId="11" borderId="20" xfId="0" applyFont="1" applyFill="1" applyBorder="1" applyAlignment="1" applyProtection="1">
      <alignment horizontal="center"/>
      <protection/>
    </xf>
    <xf numFmtId="0" fontId="29" fillId="11" borderId="21" xfId="0" applyFont="1" applyFill="1" applyBorder="1" applyAlignment="1" applyProtection="1">
      <alignment/>
      <protection/>
    </xf>
    <xf numFmtId="0" fontId="29" fillId="11" borderId="57" xfId="0" applyFont="1" applyFill="1" applyBorder="1" applyAlignment="1" applyProtection="1">
      <alignment horizontal="center"/>
      <protection/>
    </xf>
    <xf numFmtId="0" fontId="29" fillId="11" borderId="46" xfId="0" applyFont="1" applyFill="1" applyBorder="1" applyAlignment="1" applyProtection="1">
      <alignment horizontal="center"/>
      <protection/>
    </xf>
    <xf numFmtId="0" fontId="29" fillId="11" borderId="22" xfId="0" applyFont="1" applyFill="1" applyBorder="1" applyAlignment="1">
      <alignment horizontal="center"/>
    </xf>
    <xf numFmtId="0" fontId="29" fillId="11" borderId="25" xfId="0" applyFont="1" applyFill="1" applyBorder="1" applyAlignment="1">
      <alignment horizontal="center"/>
    </xf>
    <xf numFmtId="0" fontId="29" fillId="11" borderId="17" xfId="0" applyFont="1" applyFill="1" applyBorder="1" applyAlignment="1" applyProtection="1">
      <alignment horizontal="center"/>
      <protection/>
    </xf>
    <xf numFmtId="0" fontId="29" fillId="11" borderId="18" xfId="0" applyFont="1" applyFill="1" applyBorder="1" applyAlignment="1" applyProtection="1">
      <alignment horizontal="center"/>
      <protection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 applyProtection="1">
      <alignment horizontal="center"/>
      <protection/>
    </xf>
    <xf numFmtId="0" fontId="30" fillId="0" borderId="56" xfId="0" applyFont="1" applyFill="1" applyBorder="1" applyAlignment="1" applyProtection="1">
      <alignment horizontal="left"/>
      <protection/>
    </xf>
    <xf numFmtId="0" fontId="30" fillId="0" borderId="32" xfId="0" applyFont="1" applyFill="1" applyBorder="1" applyAlignment="1" applyProtection="1">
      <alignment horizontal="center"/>
      <protection/>
    </xf>
    <xf numFmtId="0" fontId="30" fillId="0" borderId="33" xfId="0" applyFont="1" applyFill="1" applyBorder="1" applyAlignment="1" applyProtection="1">
      <alignment horizontal="center"/>
      <protection/>
    </xf>
    <xf numFmtId="0" fontId="23" fillId="11" borderId="0" xfId="0" applyNumberFormat="1" applyFont="1" applyFill="1" applyBorder="1" applyAlignment="1" applyProtection="1">
      <alignment horizontal="center"/>
      <protection/>
    </xf>
    <xf numFmtId="0" fontId="24" fillId="11" borderId="0" xfId="0" applyNumberFormat="1" applyFont="1" applyFill="1" applyBorder="1" applyAlignment="1" applyProtection="1">
      <alignment/>
      <protection/>
    </xf>
    <xf numFmtId="0" fontId="25" fillId="11" borderId="0" xfId="0" applyNumberFormat="1" applyFont="1" applyFill="1" applyBorder="1" applyAlignment="1" applyProtection="1">
      <alignment/>
      <protection/>
    </xf>
    <xf numFmtId="0" fontId="24" fillId="11" borderId="0" xfId="0" applyNumberFormat="1" applyFont="1" applyFill="1" applyBorder="1" applyAlignment="1" applyProtection="1">
      <alignment horizontal="center"/>
      <protection/>
    </xf>
    <xf numFmtId="0" fontId="24" fillId="11" borderId="0" xfId="0" applyFont="1" applyFill="1" applyBorder="1" applyAlignment="1">
      <alignment/>
    </xf>
    <xf numFmtId="0" fontId="26" fillId="11" borderId="46" xfId="0" applyNumberFormat="1" applyFont="1" applyFill="1" applyBorder="1" applyAlignment="1" applyProtection="1">
      <alignment horizontal="center"/>
      <protection/>
    </xf>
    <xf numFmtId="0" fontId="26" fillId="11" borderId="51" xfId="0" applyNumberFormat="1" applyFont="1" applyFill="1" applyBorder="1" applyAlignment="1" applyProtection="1">
      <alignment horizontal="center"/>
      <protection/>
    </xf>
    <xf numFmtId="0" fontId="26" fillId="11" borderId="58" xfId="0" applyNumberFormat="1" applyFont="1" applyFill="1" applyBorder="1" applyAlignment="1" applyProtection="1">
      <alignment horizontal="center" vertical="center" wrapText="1"/>
      <protection/>
    </xf>
    <xf numFmtId="0" fontId="26" fillId="11" borderId="27" xfId="0" applyNumberFormat="1" applyFont="1" applyFill="1" applyBorder="1" applyAlignment="1" applyProtection="1">
      <alignment horizontal="center" vertical="center" wrapText="1"/>
      <protection/>
    </xf>
    <xf numFmtId="0" fontId="26" fillId="11" borderId="25" xfId="0" applyNumberFormat="1" applyFont="1" applyFill="1" applyBorder="1" applyAlignment="1" applyProtection="1">
      <alignment horizontal="center" vertical="center" wrapText="1"/>
      <protection/>
    </xf>
    <xf numFmtId="0" fontId="26" fillId="11" borderId="49" xfId="0" applyNumberFormat="1" applyFont="1" applyFill="1" applyBorder="1" applyAlignment="1" applyProtection="1">
      <alignment horizontal="center" vertical="center" wrapText="1"/>
      <protection/>
    </xf>
    <xf numFmtId="0" fontId="23" fillId="11" borderId="49" xfId="0" applyNumberFormat="1" applyFont="1" applyFill="1" applyBorder="1" applyAlignment="1" applyProtection="1">
      <alignment horizontal="center" vertical="center" wrapText="1"/>
      <protection/>
    </xf>
    <xf numFmtId="0" fontId="26" fillId="11" borderId="50" xfId="0" applyNumberFormat="1" applyFont="1" applyFill="1" applyBorder="1" applyAlignment="1" applyProtection="1">
      <alignment horizontal="center" vertical="center" wrapText="1"/>
      <protection/>
    </xf>
    <xf numFmtId="0" fontId="26" fillId="11" borderId="59" xfId="0" applyNumberFormat="1" applyFont="1" applyFill="1" applyBorder="1" applyAlignment="1" applyProtection="1">
      <alignment horizontal="center" vertical="center" wrapText="1"/>
      <protection/>
    </xf>
    <xf numFmtId="0" fontId="26" fillId="11" borderId="60" xfId="0" applyNumberFormat="1" applyFont="1" applyFill="1" applyBorder="1" applyAlignment="1" applyProtection="1">
      <alignment horizontal="center" vertical="center" wrapText="1"/>
      <protection/>
    </xf>
    <xf numFmtId="0" fontId="26" fillId="11" borderId="61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32" fillId="0" borderId="43" xfId="0" applyFont="1" applyFill="1" applyBorder="1" applyAlignment="1">
      <alignment horizontal="center"/>
    </xf>
    <xf numFmtId="0" fontId="30" fillId="11" borderId="44" xfId="0" applyFont="1" applyFill="1" applyBorder="1" applyAlignment="1">
      <alignment/>
    </xf>
    <xf numFmtId="0" fontId="29" fillId="11" borderId="26" xfId="0" applyFont="1" applyFill="1" applyBorder="1" applyAlignment="1" applyProtection="1">
      <alignment/>
      <protection/>
    </xf>
    <xf numFmtId="0" fontId="29" fillId="11" borderId="48" xfId="0" applyFont="1" applyFill="1" applyBorder="1" applyAlignment="1">
      <alignment/>
    </xf>
    <xf numFmtId="0" fontId="29" fillId="11" borderId="27" xfId="0" applyFont="1" applyFill="1" applyBorder="1" applyAlignment="1" applyProtection="1">
      <alignment/>
      <protection/>
    </xf>
    <xf numFmtId="0" fontId="29" fillId="11" borderId="48" xfId="0" applyFont="1" applyFill="1" applyBorder="1" applyAlignment="1" applyProtection="1">
      <alignment/>
      <protection/>
    </xf>
    <xf numFmtId="0" fontId="30" fillId="11" borderId="48" xfId="0" applyFont="1" applyFill="1" applyBorder="1" applyAlignment="1">
      <alignment/>
    </xf>
    <xf numFmtId="0" fontId="29" fillId="11" borderId="48" xfId="0" applyFont="1" applyFill="1" applyBorder="1" applyAlignment="1" applyProtection="1">
      <alignment horizontal="center"/>
      <protection/>
    </xf>
    <xf numFmtId="0" fontId="30" fillId="11" borderId="27" xfId="0" applyFont="1" applyFill="1" applyBorder="1" applyAlignment="1">
      <alignment/>
    </xf>
    <xf numFmtId="0" fontId="29" fillId="11" borderId="16" xfId="0" applyFont="1" applyFill="1" applyBorder="1" applyAlignment="1" applyProtection="1">
      <alignment horizontal="center"/>
      <protection/>
    </xf>
    <xf numFmtId="0" fontId="30" fillId="11" borderId="54" xfId="0" applyFont="1" applyFill="1" applyBorder="1" applyAlignment="1">
      <alignment/>
    </xf>
    <xf numFmtId="0" fontId="32" fillId="0" borderId="39" xfId="0" applyFont="1" applyFill="1" applyBorder="1" applyAlignment="1" applyProtection="1">
      <alignment horizontal="center"/>
      <protection/>
    </xf>
    <xf numFmtId="0" fontId="32" fillId="0" borderId="43" xfId="0" applyFont="1" applyFill="1" applyBorder="1" applyAlignment="1" applyProtection="1">
      <alignment horizontal="center"/>
      <protection/>
    </xf>
    <xf numFmtId="0" fontId="41" fillId="0" borderId="14" xfId="0" applyFont="1" applyFill="1" applyBorder="1" applyAlignment="1" applyProtection="1">
      <alignment horizontal="center"/>
      <protection/>
    </xf>
    <xf numFmtId="0" fontId="41" fillId="0" borderId="15" xfId="0" applyFont="1" applyFill="1" applyBorder="1" applyAlignment="1" applyProtection="1">
      <alignment horizontal="center"/>
      <protection/>
    </xf>
    <xf numFmtId="0" fontId="29" fillId="11" borderId="48" xfId="0" applyFont="1" applyFill="1" applyBorder="1" applyAlignment="1">
      <alignment horizontal="center"/>
    </xf>
    <xf numFmtId="0" fontId="42" fillId="0" borderId="0" xfId="0" applyFont="1" applyFill="1" applyBorder="1" applyAlignment="1" applyProtection="1">
      <alignment horizontal="center"/>
      <protection/>
    </xf>
    <xf numFmtId="0" fontId="30" fillId="0" borderId="45" xfId="0" applyFont="1" applyBorder="1" applyAlignment="1">
      <alignment horizontal="center"/>
    </xf>
    <xf numFmtId="0" fontId="30" fillId="0" borderId="45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2" fillId="0" borderId="45" xfId="0" applyFont="1" applyFill="1" applyBorder="1" applyAlignment="1" applyProtection="1">
      <alignment horizontal="center"/>
      <protection/>
    </xf>
    <xf numFmtId="0" fontId="29" fillId="0" borderId="0" xfId="0" applyFont="1" applyFill="1" applyAlignment="1" applyProtection="1">
      <alignment horizontal="left"/>
      <protection/>
    </xf>
    <xf numFmtId="0" fontId="29" fillId="0" borderId="0" xfId="0" applyFont="1" applyFill="1" applyAlignment="1">
      <alignment/>
    </xf>
    <xf numFmtId="1" fontId="32" fillId="0" borderId="22" xfId="0" applyNumberFormat="1" applyFont="1" applyFill="1" applyBorder="1" applyAlignment="1">
      <alignment horizontal="center"/>
    </xf>
    <xf numFmtId="1" fontId="30" fillId="0" borderId="47" xfId="0" applyNumberFormat="1" applyFont="1" applyFill="1" applyBorder="1" applyAlignment="1" applyProtection="1">
      <alignment horizontal="center"/>
      <protection/>
    </xf>
    <xf numFmtId="1" fontId="30" fillId="0" borderId="15" xfId="0" applyNumberFormat="1" applyFont="1" applyFill="1" applyBorder="1" applyAlignment="1" applyProtection="1">
      <alignment horizontal="center"/>
      <protection/>
    </xf>
    <xf numFmtId="1" fontId="30" fillId="0" borderId="62" xfId="0" applyNumberFormat="1" applyFont="1" applyFill="1" applyBorder="1" applyAlignment="1" applyProtection="1">
      <alignment horizontal="center"/>
      <protection/>
    </xf>
    <xf numFmtId="1" fontId="30" fillId="0" borderId="31" xfId="0" applyNumberFormat="1" applyFont="1" applyFill="1" applyBorder="1" applyAlignment="1" applyProtection="1">
      <alignment horizontal="center"/>
      <protection/>
    </xf>
    <xf numFmtId="1" fontId="30" fillId="0" borderId="33" xfId="0" applyNumberFormat="1" applyFont="1" applyFill="1" applyBorder="1" applyAlignment="1" applyProtection="1">
      <alignment horizontal="center"/>
      <protection/>
    </xf>
    <xf numFmtId="1" fontId="30" fillId="11" borderId="0" xfId="0" applyNumberFormat="1" applyFont="1" applyFill="1" applyAlignment="1">
      <alignment/>
    </xf>
    <xf numFmtId="0" fontId="29" fillId="0" borderId="0" xfId="0" applyFont="1" applyFill="1" applyAlignment="1" applyProtection="1">
      <alignment horizontal="left"/>
      <protection/>
    </xf>
    <xf numFmtId="0" fontId="30" fillId="0" borderId="0" xfId="0" applyFont="1" applyFill="1" applyAlignment="1">
      <alignment horizontal="center"/>
    </xf>
    <xf numFmtId="0" fontId="30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 horizontal="right"/>
    </xf>
    <xf numFmtId="0" fontId="30" fillId="0" borderId="38" xfId="0" applyFont="1" applyFill="1" applyBorder="1" applyAlignment="1">
      <alignment/>
    </xf>
    <xf numFmtId="0" fontId="30" fillId="0" borderId="39" xfId="0" applyFont="1" applyFill="1" applyBorder="1" applyAlignment="1">
      <alignment horizontal="center"/>
    </xf>
    <xf numFmtId="0" fontId="30" fillId="0" borderId="56" xfId="0" applyFont="1" applyFill="1" applyBorder="1" applyAlignment="1">
      <alignment/>
    </xf>
    <xf numFmtId="0" fontId="30" fillId="0" borderId="43" xfId="0" applyFont="1" applyFill="1" applyBorder="1" applyAlignment="1">
      <alignment/>
    </xf>
    <xf numFmtId="0" fontId="30" fillId="0" borderId="34" xfId="0" applyFont="1" applyFill="1" applyBorder="1" applyAlignment="1">
      <alignment/>
    </xf>
    <xf numFmtId="0" fontId="29" fillId="0" borderId="0" xfId="0" applyNumberFormat="1" applyFont="1" applyFill="1" applyAlignment="1" quotePrefix="1">
      <alignment horizontal="center"/>
    </xf>
    <xf numFmtId="0" fontId="30" fillId="0" borderId="0" xfId="0" applyNumberFormat="1" applyFont="1" applyFill="1" applyAlignment="1">
      <alignment horizontal="center"/>
    </xf>
    <xf numFmtId="0" fontId="30" fillId="0" borderId="23" xfId="0" applyFont="1" applyFill="1" applyBorder="1" applyAlignment="1">
      <alignment horizontal="center"/>
    </xf>
    <xf numFmtId="0" fontId="29" fillId="0" borderId="0" xfId="0" applyNumberFormat="1" applyFont="1" applyFill="1" applyAlignment="1">
      <alignment horizontal="center"/>
    </xf>
    <xf numFmtId="0" fontId="30" fillId="0" borderId="0" xfId="0" applyNumberFormat="1" applyFont="1" applyFill="1" applyAlignment="1" quotePrefix="1">
      <alignment horizontal="center"/>
    </xf>
    <xf numFmtId="0" fontId="30" fillId="0" borderId="32" xfId="0" applyFont="1" applyFill="1" applyBorder="1" applyAlignment="1">
      <alignment horizontal="left"/>
    </xf>
    <xf numFmtId="0" fontId="30" fillId="0" borderId="45" xfId="0" applyNumberFormat="1" applyFont="1" applyFill="1" applyBorder="1" applyAlignment="1">
      <alignment horizontal="center"/>
    </xf>
    <xf numFmtId="0" fontId="30" fillId="0" borderId="45" xfId="0" applyFont="1" applyFill="1" applyBorder="1" applyAlignment="1">
      <alignment horizontal="left"/>
    </xf>
    <xf numFmtId="0" fontId="30" fillId="0" borderId="45" xfId="0" applyFont="1" applyFill="1" applyBorder="1" applyAlignment="1">
      <alignment horizontal="right"/>
    </xf>
    <xf numFmtId="0" fontId="30" fillId="0" borderId="33" xfId="0" applyFont="1" applyFill="1" applyBorder="1" applyAlignment="1">
      <alignment/>
    </xf>
    <xf numFmtId="0" fontId="29" fillId="11" borderId="0" xfId="0" applyFont="1" applyFill="1" applyAlignment="1">
      <alignment horizontal="centerContinuous"/>
    </xf>
    <xf numFmtId="0" fontId="30" fillId="11" borderId="0" xfId="0" applyFont="1" applyFill="1" applyAlignment="1">
      <alignment horizontal="center"/>
    </xf>
    <xf numFmtId="0" fontId="30" fillId="11" borderId="0" xfId="0" applyNumberFormat="1" applyFont="1" applyFill="1" applyAlignment="1">
      <alignment horizontal="right"/>
    </xf>
    <xf numFmtId="0" fontId="30" fillId="11" borderId="0" xfId="0" applyFont="1" applyFill="1" applyAlignment="1">
      <alignment horizontal="left"/>
    </xf>
    <xf numFmtId="0" fontId="30" fillId="11" borderId="0" xfId="0" applyFont="1" applyFill="1" applyAlignment="1">
      <alignment horizontal="right"/>
    </xf>
    <xf numFmtId="0" fontId="30" fillId="11" borderId="38" xfId="0" applyFont="1" applyFill="1" applyBorder="1" applyAlignment="1">
      <alignment/>
    </xf>
    <xf numFmtId="0" fontId="30" fillId="11" borderId="39" xfId="0" applyFont="1" applyFill="1" applyBorder="1" applyAlignment="1">
      <alignment horizontal="center"/>
    </xf>
    <xf numFmtId="0" fontId="29" fillId="11" borderId="61" xfId="0" applyNumberFormat="1" applyFont="1" applyFill="1" applyBorder="1" applyAlignment="1">
      <alignment horizontal="centerContinuous"/>
    </xf>
    <xf numFmtId="0" fontId="29" fillId="11" borderId="46" xfId="0" applyNumberFormat="1" applyFont="1" applyFill="1" applyBorder="1" applyAlignment="1">
      <alignment horizontal="centerContinuous"/>
    </xf>
    <xf numFmtId="0" fontId="29" fillId="11" borderId="23" xfId="0" applyFont="1" applyFill="1" applyBorder="1" applyAlignment="1">
      <alignment horizontal="center"/>
    </xf>
    <xf numFmtId="0" fontId="29" fillId="11" borderId="15" xfId="0" applyFont="1" applyFill="1" applyBorder="1" applyAlignment="1">
      <alignment horizontal="center"/>
    </xf>
    <xf numFmtId="0" fontId="29" fillId="11" borderId="43" xfId="0" applyNumberFormat="1" applyFont="1" applyFill="1" applyBorder="1" applyAlignment="1">
      <alignment horizontal="center" vertical="center"/>
    </xf>
    <xf numFmtId="0" fontId="30" fillId="11" borderId="34" xfId="0" applyFont="1" applyFill="1" applyBorder="1" applyAlignment="1">
      <alignment horizontal="center" vertical="center"/>
    </xf>
    <xf numFmtId="0" fontId="30" fillId="11" borderId="38" xfId="0" applyFont="1" applyFill="1" applyBorder="1" applyAlignment="1">
      <alignment horizontal="center" vertical="center"/>
    </xf>
    <xf numFmtId="0" fontId="29" fillId="11" borderId="43" xfId="0" applyFont="1" applyFill="1" applyBorder="1" applyAlignment="1">
      <alignment horizontal="centerContinuous" vertical="center"/>
    </xf>
    <xf numFmtId="0" fontId="30" fillId="11" borderId="34" xfId="0" applyFont="1" applyFill="1" applyBorder="1" applyAlignment="1">
      <alignment horizontal="centerContinuous" vertical="center"/>
    </xf>
    <xf numFmtId="0" fontId="29" fillId="11" borderId="43" xfId="0" applyFont="1" applyFill="1" applyBorder="1" applyAlignment="1">
      <alignment horizontal="center" vertical="center"/>
    </xf>
    <xf numFmtId="0" fontId="30" fillId="11" borderId="56" xfId="0" applyFont="1" applyFill="1" applyBorder="1" applyAlignment="1">
      <alignment/>
    </xf>
    <xf numFmtId="0" fontId="30" fillId="11" borderId="33" xfId="0" applyFont="1" applyFill="1" applyBorder="1" applyAlignment="1">
      <alignment horizontal="center"/>
    </xf>
    <xf numFmtId="0" fontId="30" fillId="11" borderId="33" xfId="0" applyFont="1" applyFill="1" applyBorder="1" applyAlignment="1">
      <alignment horizontal="center" vertical="center"/>
    </xf>
    <xf numFmtId="0" fontId="30" fillId="11" borderId="45" xfId="0" applyFont="1" applyFill="1" applyBorder="1" applyAlignment="1">
      <alignment horizontal="center" vertical="center"/>
    </xf>
    <xf numFmtId="0" fontId="30" fillId="11" borderId="56" xfId="0" applyFont="1" applyFill="1" applyBorder="1" applyAlignment="1">
      <alignment horizontal="center" vertical="center"/>
    </xf>
    <xf numFmtId="0" fontId="29" fillId="11" borderId="33" xfId="0" applyFont="1" applyFill="1" applyBorder="1" applyAlignment="1">
      <alignment horizontal="centerContinuous"/>
    </xf>
    <xf numFmtId="0" fontId="29" fillId="11" borderId="45" xfId="0" applyFont="1" applyFill="1" applyBorder="1" applyAlignment="1">
      <alignment horizontal="centerContinuous"/>
    </xf>
    <xf numFmtId="0" fontId="30" fillId="0" borderId="0" xfId="0" applyFont="1" applyAlignment="1">
      <alignment horizontal="left" indent="1"/>
    </xf>
    <xf numFmtId="0" fontId="30" fillId="0" borderId="33" xfId="0" applyNumberFormat="1" applyFont="1" applyFill="1" applyBorder="1" applyAlignment="1">
      <alignment horizontal="center"/>
    </xf>
    <xf numFmtId="0" fontId="30" fillId="0" borderId="45" xfId="0" applyNumberFormat="1" applyFont="1" applyFill="1" applyBorder="1" applyAlignment="1" quotePrefix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 quotePrefix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0" fillId="0" borderId="39" xfId="0" applyFont="1" applyBorder="1" applyAlignment="1">
      <alignment/>
    </xf>
    <xf numFmtId="0" fontId="30" fillId="0" borderId="43" xfId="0" applyFont="1" applyBorder="1" applyAlignment="1">
      <alignment/>
    </xf>
    <xf numFmtId="0" fontId="30" fillId="0" borderId="34" xfId="0" applyFont="1" applyBorder="1" applyAlignment="1">
      <alignment/>
    </xf>
    <xf numFmtId="0" fontId="30" fillId="0" borderId="38" xfId="0" applyFont="1" applyBorder="1" applyAlignment="1">
      <alignment/>
    </xf>
    <xf numFmtId="0" fontId="29" fillId="0" borderId="0" xfId="0" applyFont="1" applyAlignment="1">
      <alignment horizontal="center"/>
    </xf>
    <xf numFmtId="0" fontId="30" fillId="0" borderId="32" xfId="0" applyFont="1" applyBorder="1" applyAlignment="1">
      <alignment/>
    </xf>
    <xf numFmtId="0" fontId="30" fillId="0" borderId="33" xfId="0" applyFont="1" applyBorder="1" applyAlignment="1">
      <alignment/>
    </xf>
    <xf numFmtId="0" fontId="30" fillId="0" borderId="56" xfId="0" applyFont="1" applyBorder="1" applyAlignment="1">
      <alignment/>
    </xf>
    <xf numFmtId="0" fontId="37" fillId="11" borderId="0" xfId="0" applyFont="1" applyFill="1" applyAlignment="1">
      <alignment horizontal="centerContinuous" vertical="center"/>
    </xf>
    <xf numFmtId="0" fontId="29" fillId="11" borderId="38" xfId="0" applyFont="1" applyFill="1" applyBorder="1" applyAlignment="1">
      <alignment horizontal="center" vertical="center"/>
    </xf>
    <xf numFmtId="0" fontId="29" fillId="11" borderId="39" xfId="0" applyFont="1" applyFill="1" applyBorder="1" applyAlignment="1">
      <alignment horizontal="center" vertical="center"/>
    </xf>
    <xf numFmtId="0" fontId="29" fillId="11" borderId="34" xfId="0" applyFont="1" applyFill="1" applyBorder="1" applyAlignment="1">
      <alignment horizontal="centerContinuous" vertical="center"/>
    </xf>
    <xf numFmtId="0" fontId="29" fillId="11" borderId="46" xfId="0" applyFont="1" applyFill="1" applyBorder="1" applyAlignment="1">
      <alignment horizontal="centerContinuous" vertical="center"/>
    </xf>
    <xf numFmtId="0" fontId="30" fillId="11" borderId="46" xfId="0" applyFont="1" applyFill="1" applyBorder="1" applyAlignment="1">
      <alignment horizontal="centerContinuous" vertical="center"/>
    </xf>
    <xf numFmtId="0" fontId="29" fillId="11" borderId="56" xfId="0" applyFont="1" applyFill="1" applyBorder="1" applyAlignment="1">
      <alignment horizontal="center" vertical="center"/>
    </xf>
    <xf numFmtId="0" fontId="29" fillId="11" borderId="33" xfId="0" applyFont="1" applyFill="1" applyBorder="1" applyAlignment="1">
      <alignment horizontal="center" vertical="center"/>
    </xf>
    <xf numFmtId="0" fontId="29" fillId="11" borderId="61" xfId="0" applyFont="1" applyFill="1" applyBorder="1" applyAlignment="1">
      <alignment horizontal="centerContinuous" vertical="center"/>
    </xf>
    <xf numFmtId="0" fontId="29" fillId="11" borderId="63" xfId="0" applyFont="1" applyFill="1" applyBorder="1" applyAlignment="1">
      <alignment horizontal="centerContinuous" vertical="center"/>
    </xf>
    <xf numFmtId="0" fontId="29" fillId="11" borderId="46" xfId="0" applyFont="1" applyFill="1" applyBorder="1" applyAlignment="1">
      <alignment horizontal="centerContinuous" vertical="center" wrapText="1"/>
    </xf>
    <xf numFmtId="0" fontId="29" fillId="11" borderId="63" xfId="0" applyFont="1" applyFill="1" applyBorder="1" applyAlignment="1">
      <alignment horizontal="centerContinuous" vertical="center" wrapText="1"/>
    </xf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29" fillId="0" borderId="38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" fontId="29" fillId="0" borderId="14" xfId="0" applyNumberFormat="1" applyFont="1" applyFill="1" applyBorder="1" applyAlignment="1">
      <alignment horizontal="center"/>
    </xf>
    <xf numFmtId="1" fontId="29" fillId="0" borderId="15" xfId="0" applyNumberFormat="1" applyFont="1" applyFill="1" applyBorder="1" applyAlignment="1">
      <alignment horizontal="center"/>
    </xf>
    <xf numFmtId="1" fontId="30" fillId="0" borderId="0" xfId="0" applyNumberFormat="1" applyFont="1" applyAlignment="1">
      <alignment horizontal="center"/>
    </xf>
    <xf numFmtId="1" fontId="30" fillId="0" borderId="14" xfId="0" applyNumberFormat="1" applyFont="1" applyFill="1" applyBorder="1" applyAlignment="1">
      <alignment horizontal="center"/>
    </xf>
    <xf numFmtId="1" fontId="30" fillId="0" borderId="15" xfId="0" applyNumberFormat="1" applyFont="1" applyFill="1" applyBorder="1" applyAlignment="1">
      <alignment horizontal="center"/>
    </xf>
    <xf numFmtId="0" fontId="30" fillId="0" borderId="64" xfId="0" applyFont="1" applyBorder="1" applyAlignment="1">
      <alignment horizontal="center"/>
    </xf>
    <xf numFmtId="0" fontId="30" fillId="0" borderId="65" xfId="0" applyFont="1" applyFill="1" applyBorder="1" applyAlignment="1">
      <alignment/>
    </xf>
    <xf numFmtId="0" fontId="30" fillId="0" borderId="66" xfId="0" applyFont="1" applyFill="1" applyBorder="1" applyAlignment="1">
      <alignment horizontal="center"/>
    </xf>
    <xf numFmtId="0" fontId="29" fillId="11" borderId="0" xfId="0" applyFont="1" applyFill="1" applyAlignment="1">
      <alignment horizontal="centerContinuous" vertical="center"/>
    </xf>
    <xf numFmtId="0" fontId="30" fillId="11" borderId="45" xfId="0" applyFont="1" applyFill="1" applyBorder="1" applyAlignment="1">
      <alignment/>
    </xf>
    <xf numFmtId="0" fontId="30" fillId="11" borderId="45" xfId="0" applyFont="1" applyFill="1" applyBorder="1" applyAlignment="1">
      <alignment horizontal="center"/>
    </xf>
    <xf numFmtId="0" fontId="29" fillId="11" borderId="45" xfId="0" applyFont="1" applyFill="1" applyBorder="1" applyAlignment="1">
      <alignment horizontal="center"/>
    </xf>
    <xf numFmtId="0" fontId="29" fillId="11" borderId="33" xfId="0" applyFont="1" applyFill="1" applyBorder="1" applyAlignment="1">
      <alignment horizontal="center"/>
    </xf>
    <xf numFmtId="0" fontId="31" fillId="0" borderId="0" xfId="0" applyFont="1" applyAlignment="1">
      <alignment/>
    </xf>
    <xf numFmtId="1" fontId="32" fillId="0" borderId="12" xfId="0" applyNumberFormat="1" applyFont="1" applyFill="1" applyBorder="1" applyAlignment="1">
      <alignment horizontal="center"/>
    </xf>
    <xf numFmtId="1" fontId="32" fillId="0" borderId="13" xfId="0" applyNumberFormat="1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30" fillId="0" borderId="23" xfId="0" applyFont="1" applyFill="1" applyBorder="1" applyAlignment="1">
      <alignment horizontal="left"/>
    </xf>
    <xf numFmtId="188" fontId="30" fillId="0" borderId="15" xfId="0" applyNumberFormat="1" applyFont="1" applyFill="1" applyBorder="1" applyAlignment="1">
      <alignment horizontal="center"/>
    </xf>
    <xf numFmtId="1" fontId="30" fillId="0" borderId="14" xfId="0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locked="0"/>
    </xf>
    <xf numFmtId="0" fontId="30" fillId="0" borderId="64" xfId="0" applyFont="1" applyFill="1" applyBorder="1" applyAlignment="1">
      <alignment horizontal="left"/>
    </xf>
    <xf numFmtId="1" fontId="30" fillId="0" borderId="65" xfId="0" applyNumberFormat="1" applyFont="1" applyFill="1" applyBorder="1" applyAlignment="1" applyProtection="1">
      <alignment horizontal="center"/>
      <protection locked="0"/>
    </xf>
    <xf numFmtId="1" fontId="30" fillId="0" borderId="66" xfId="0" applyNumberFormat="1" applyFont="1" applyFill="1" applyBorder="1" applyAlignment="1" applyProtection="1">
      <alignment horizontal="center"/>
      <protection locked="0"/>
    </xf>
    <xf numFmtId="0" fontId="29" fillId="11" borderId="0" xfId="0" applyFont="1" applyFill="1" applyBorder="1" applyAlignment="1" applyProtection="1">
      <alignment horizontal="center" wrapText="1"/>
      <protection locked="0"/>
    </xf>
    <xf numFmtId="0" fontId="29" fillId="11" borderId="48" xfId="0" applyFont="1" applyFill="1" applyBorder="1" applyAlignment="1">
      <alignment horizontal="center"/>
    </xf>
    <xf numFmtId="0" fontId="29" fillId="11" borderId="39" xfId="0" applyFont="1" applyFill="1" applyBorder="1" applyAlignment="1">
      <alignment horizontal="center"/>
    </xf>
    <xf numFmtId="0" fontId="29" fillId="11" borderId="14" xfId="0" applyFont="1" applyFill="1" applyBorder="1" applyAlignment="1">
      <alignment horizontal="center"/>
    </xf>
    <xf numFmtId="0" fontId="29" fillId="11" borderId="32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tegoría del Piloto de Datos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Followed Hyperlink" xfId="50"/>
    <cellStyle name="Input" xfId="51"/>
    <cellStyle name="Linked Cell" xfId="52"/>
    <cellStyle name="Comma" xfId="53"/>
    <cellStyle name="Comma [0]" xfId="54"/>
    <cellStyle name="Currency" xfId="55"/>
    <cellStyle name="Currency [0]" xfId="56"/>
    <cellStyle name="Neutral" xfId="57"/>
    <cellStyle name="Normal 2" xfId="58"/>
    <cellStyle name="Note" xfId="59"/>
    <cellStyle name="Output" xfId="60"/>
    <cellStyle name="Piloto de Datos Ángulo" xfId="61"/>
    <cellStyle name="Piloto de Datos Campo" xfId="62"/>
    <cellStyle name="Piloto de Datos Resultado" xfId="63"/>
    <cellStyle name="Piloto de Datos Título" xfId="64"/>
    <cellStyle name="Piloto de Datos Valor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zoomScale="55" zoomScaleNormal="55" zoomScaleSheetLayoutView="75" workbookViewId="0" topLeftCell="A1">
      <selection activeCell="P46" sqref="P46"/>
    </sheetView>
  </sheetViews>
  <sheetFormatPr defaultColWidth="11.57421875" defaultRowHeight="12.75"/>
  <cols>
    <col min="1" max="1" width="86.421875" style="83" bestFit="1" customWidth="1"/>
    <col min="2" max="2" width="17.28125" style="83" bestFit="1" customWidth="1"/>
    <col min="3" max="3" width="14.7109375" style="83" bestFit="1" customWidth="1"/>
    <col min="4" max="4" width="15.00390625" style="83" bestFit="1" customWidth="1"/>
    <col min="5" max="5" width="15.28125" style="83" bestFit="1" customWidth="1"/>
    <col min="6" max="6" width="11.8515625" style="83" bestFit="1" customWidth="1"/>
    <col min="7" max="7" width="15.8515625" style="83" bestFit="1" customWidth="1"/>
    <col min="8" max="8" width="16.421875" style="83" bestFit="1" customWidth="1"/>
    <col min="9" max="9" width="18.7109375" style="83" bestFit="1" customWidth="1"/>
    <col min="10" max="10" width="13.140625" style="83" bestFit="1" customWidth="1"/>
    <col min="11" max="16384" width="11.421875" style="83" customWidth="1"/>
  </cols>
  <sheetData>
    <row r="1" spans="1:10" s="54" customFormat="1" ht="15">
      <c r="A1" s="51" t="s">
        <v>18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s="54" customFormat="1" ht="15">
      <c r="A2" s="52"/>
      <c r="B2" s="52"/>
      <c r="C2" s="52"/>
      <c r="D2" s="52"/>
      <c r="E2" s="52"/>
      <c r="F2" s="52"/>
      <c r="G2" s="52"/>
      <c r="H2" s="52"/>
      <c r="I2" s="52"/>
      <c r="J2" s="53"/>
    </row>
    <row r="3" spans="1:10" s="54" customFormat="1" ht="15">
      <c r="A3" s="84" t="s">
        <v>282</v>
      </c>
      <c r="B3" s="84"/>
      <c r="C3" s="84"/>
      <c r="D3" s="84"/>
      <c r="E3" s="84"/>
      <c r="F3" s="84"/>
      <c r="G3" s="84"/>
      <c r="H3" s="84"/>
      <c r="I3" s="84"/>
      <c r="J3" s="53"/>
    </row>
    <row r="4" spans="1:10" s="54" customFormat="1" ht="15">
      <c r="A4" s="85"/>
      <c r="B4" s="85"/>
      <c r="C4" s="85"/>
      <c r="D4" s="85"/>
      <c r="E4" s="85"/>
      <c r="F4" s="85"/>
      <c r="G4" s="85"/>
      <c r="H4" s="85"/>
      <c r="I4" s="85"/>
      <c r="J4" s="53"/>
    </row>
    <row r="5" spans="1:10" s="54" customFormat="1" ht="15">
      <c r="A5" s="86"/>
      <c r="B5" s="87" t="s">
        <v>522</v>
      </c>
      <c r="C5" s="87" t="s">
        <v>523</v>
      </c>
      <c r="D5" s="87" t="s">
        <v>523</v>
      </c>
      <c r="E5" s="87" t="s">
        <v>524</v>
      </c>
      <c r="F5" s="87" t="s">
        <v>523</v>
      </c>
      <c r="G5" s="88" t="s">
        <v>281</v>
      </c>
      <c r="H5" s="88"/>
      <c r="I5" s="88"/>
      <c r="J5" s="53"/>
    </row>
    <row r="6" spans="1:10" s="54" customFormat="1" ht="15">
      <c r="A6" s="89" t="s">
        <v>529</v>
      </c>
      <c r="B6" s="90" t="s">
        <v>530</v>
      </c>
      <c r="C6" s="90" t="s">
        <v>531</v>
      </c>
      <c r="D6" s="90" t="s">
        <v>532</v>
      </c>
      <c r="E6" s="90" t="s">
        <v>533</v>
      </c>
      <c r="F6" s="90" t="s">
        <v>534</v>
      </c>
      <c r="G6" s="90"/>
      <c r="H6" s="90"/>
      <c r="I6" s="91"/>
      <c r="J6" s="53"/>
    </row>
    <row r="7" spans="1:10" s="54" customFormat="1" ht="15">
      <c r="A7" s="92"/>
      <c r="B7" s="93">
        <v>40909</v>
      </c>
      <c r="C7" s="94"/>
      <c r="D7" s="90" t="s">
        <v>538</v>
      </c>
      <c r="E7" s="90" t="s">
        <v>539</v>
      </c>
      <c r="F7" s="90" t="s">
        <v>540</v>
      </c>
      <c r="G7" s="90" t="s">
        <v>543</v>
      </c>
      <c r="H7" s="90" t="s">
        <v>544</v>
      </c>
      <c r="I7" s="91" t="s">
        <v>545</v>
      </c>
      <c r="J7" s="53"/>
    </row>
    <row r="8" spans="1:10" s="54" customFormat="1" ht="15">
      <c r="A8" s="92"/>
      <c r="B8" s="94"/>
      <c r="C8" s="94"/>
      <c r="D8" s="94"/>
      <c r="E8" s="94"/>
      <c r="F8" s="94"/>
      <c r="G8" s="94"/>
      <c r="H8" s="90" t="s">
        <v>547</v>
      </c>
      <c r="I8" s="91" t="s">
        <v>548</v>
      </c>
      <c r="J8" s="53"/>
    </row>
    <row r="9" spans="1:10" s="54" customFormat="1" ht="15">
      <c r="A9" s="57"/>
      <c r="B9" s="58"/>
      <c r="C9" s="59"/>
      <c r="D9" s="59"/>
      <c r="E9" s="59"/>
      <c r="F9" s="59"/>
      <c r="G9" s="59"/>
      <c r="H9" s="59"/>
      <c r="I9" s="60"/>
      <c r="J9" s="53"/>
    </row>
    <row r="10" spans="1:10" s="54" customFormat="1" ht="15">
      <c r="A10" s="56" t="s">
        <v>549</v>
      </c>
      <c r="B10" s="61">
        <f aca="true" t="shared" si="0" ref="B10:I10">B12+B16+B20+B24+B28+B32+B35+B40+B45+B49+B53+B58+B61+B66+B70</f>
        <v>18461</v>
      </c>
      <c r="C10" s="61">
        <f t="shared" si="0"/>
        <v>17396</v>
      </c>
      <c r="D10" s="61">
        <f t="shared" si="0"/>
        <v>1928</v>
      </c>
      <c r="E10" s="61">
        <f t="shared" si="0"/>
        <v>99</v>
      </c>
      <c r="F10" s="61">
        <f t="shared" si="0"/>
        <v>16144</v>
      </c>
      <c r="G10" s="61">
        <f t="shared" si="0"/>
        <v>21740</v>
      </c>
      <c r="H10" s="61">
        <f t="shared" si="0"/>
        <v>16166</v>
      </c>
      <c r="I10" s="62">
        <f t="shared" si="0"/>
        <v>5574</v>
      </c>
      <c r="J10" s="53"/>
    </row>
    <row r="11" spans="1:10" s="54" customFormat="1" ht="15">
      <c r="A11" s="63"/>
      <c r="B11" s="61"/>
      <c r="C11" s="61"/>
      <c r="D11" s="61"/>
      <c r="E11" s="61"/>
      <c r="F11" s="61"/>
      <c r="G11" s="61"/>
      <c r="H11" s="61"/>
      <c r="I11" s="62"/>
      <c r="J11" s="53"/>
    </row>
    <row r="12" spans="1:10" s="54" customFormat="1" ht="15">
      <c r="A12" s="64" t="s">
        <v>313</v>
      </c>
      <c r="B12" s="61">
        <f>SUM(B13:B14)</f>
        <v>1785</v>
      </c>
      <c r="C12" s="61">
        <f aca="true" t="shared" si="1" ref="C12:I12">SUM(C13:C14)</f>
        <v>1716</v>
      </c>
      <c r="D12" s="61">
        <f t="shared" si="1"/>
        <v>144</v>
      </c>
      <c r="E12" s="61">
        <f t="shared" si="1"/>
        <v>0</v>
      </c>
      <c r="F12" s="61">
        <f t="shared" si="1"/>
        <v>1667</v>
      </c>
      <c r="G12" s="61">
        <f t="shared" si="1"/>
        <v>1978</v>
      </c>
      <c r="H12" s="61">
        <f t="shared" si="1"/>
        <v>1443</v>
      </c>
      <c r="I12" s="62">
        <f t="shared" si="1"/>
        <v>535</v>
      </c>
      <c r="J12" s="53"/>
    </row>
    <row r="13" spans="1:10" s="54" customFormat="1" ht="15">
      <c r="A13" s="65" t="s">
        <v>192</v>
      </c>
      <c r="B13" s="66">
        <v>1785</v>
      </c>
      <c r="C13" s="66">
        <v>1292</v>
      </c>
      <c r="D13" s="66">
        <v>138</v>
      </c>
      <c r="E13" s="66">
        <v>0</v>
      </c>
      <c r="F13" s="66">
        <v>1383</v>
      </c>
      <c r="G13" s="66">
        <v>1832</v>
      </c>
      <c r="H13" s="66">
        <v>1407</v>
      </c>
      <c r="I13" s="67">
        <v>425</v>
      </c>
      <c r="J13" s="53"/>
    </row>
    <row r="14" spans="1:10" s="54" customFormat="1" ht="15">
      <c r="A14" s="65" t="s">
        <v>136</v>
      </c>
      <c r="B14" s="66">
        <v>0</v>
      </c>
      <c r="C14" s="66">
        <v>424</v>
      </c>
      <c r="D14" s="66">
        <v>6</v>
      </c>
      <c r="E14" s="66">
        <v>0</v>
      </c>
      <c r="F14" s="66">
        <v>284</v>
      </c>
      <c r="G14" s="66">
        <v>146</v>
      </c>
      <c r="H14" s="66">
        <v>36</v>
      </c>
      <c r="I14" s="67">
        <v>110</v>
      </c>
      <c r="J14" s="53"/>
    </row>
    <row r="15" spans="1:10" s="54" customFormat="1" ht="15">
      <c r="A15" s="65"/>
      <c r="B15" s="66"/>
      <c r="C15" s="68"/>
      <c r="D15" s="68"/>
      <c r="E15" s="68"/>
      <c r="F15" s="68"/>
      <c r="G15" s="66"/>
      <c r="H15" s="68"/>
      <c r="I15" s="69"/>
      <c r="J15" s="53"/>
    </row>
    <row r="16" spans="1:10" s="70" customFormat="1" ht="15">
      <c r="A16" s="64" t="s">
        <v>314</v>
      </c>
      <c r="B16" s="61">
        <f aca="true" t="shared" si="2" ref="B16:I16">SUM(B17:B18)</f>
        <v>2093</v>
      </c>
      <c r="C16" s="61">
        <f t="shared" si="2"/>
        <v>1882</v>
      </c>
      <c r="D16" s="61">
        <f t="shared" si="2"/>
        <v>250</v>
      </c>
      <c r="E16" s="61">
        <f t="shared" si="2"/>
        <v>18</v>
      </c>
      <c r="F16" s="61">
        <f>SUM(F17:F18)</f>
        <v>2243</v>
      </c>
      <c r="G16" s="61">
        <f t="shared" si="2"/>
        <v>2000</v>
      </c>
      <c r="H16" s="61">
        <f t="shared" si="2"/>
        <v>886</v>
      </c>
      <c r="I16" s="62">
        <f t="shared" si="2"/>
        <v>1114</v>
      </c>
      <c r="J16" s="53"/>
    </row>
    <row r="17" spans="1:10" s="54" customFormat="1" ht="15">
      <c r="A17" s="65" t="s">
        <v>193</v>
      </c>
      <c r="B17" s="66">
        <v>1066</v>
      </c>
      <c r="C17" s="66">
        <v>580</v>
      </c>
      <c r="D17" s="66">
        <v>129</v>
      </c>
      <c r="E17" s="66">
        <v>0</v>
      </c>
      <c r="F17" s="66">
        <v>796</v>
      </c>
      <c r="G17" s="66">
        <v>979</v>
      </c>
      <c r="H17" s="66">
        <v>780</v>
      </c>
      <c r="I17" s="67">
        <v>199</v>
      </c>
      <c r="J17" s="53"/>
    </row>
    <row r="18" spans="1:10" s="54" customFormat="1" ht="15">
      <c r="A18" s="65" t="s">
        <v>122</v>
      </c>
      <c r="B18" s="66">
        <v>1027</v>
      </c>
      <c r="C18" s="66">
        <v>1302</v>
      </c>
      <c r="D18" s="66">
        <v>121</v>
      </c>
      <c r="E18" s="66">
        <v>18</v>
      </c>
      <c r="F18" s="66">
        <v>1447</v>
      </c>
      <c r="G18" s="66">
        <v>1021</v>
      </c>
      <c r="H18" s="66">
        <v>106</v>
      </c>
      <c r="I18" s="67">
        <v>915</v>
      </c>
      <c r="J18" s="53"/>
    </row>
    <row r="19" spans="1:10" s="54" customFormat="1" ht="15">
      <c r="A19" s="65"/>
      <c r="B19" s="66"/>
      <c r="C19" s="68"/>
      <c r="D19" s="68"/>
      <c r="E19" s="68"/>
      <c r="F19" s="68"/>
      <c r="G19" s="66"/>
      <c r="H19" s="68"/>
      <c r="I19" s="69"/>
      <c r="J19" s="53"/>
    </row>
    <row r="20" spans="1:10" s="70" customFormat="1" ht="15">
      <c r="A20" s="64" t="s">
        <v>315</v>
      </c>
      <c r="B20" s="61">
        <f aca="true" t="shared" si="3" ref="B20:I20">SUM(B21:B22)</f>
        <v>2411</v>
      </c>
      <c r="C20" s="61">
        <f t="shared" si="3"/>
        <v>1358</v>
      </c>
      <c r="D20" s="61">
        <f t="shared" si="3"/>
        <v>104</v>
      </c>
      <c r="E20" s="61">
        <f t="shared" si="3"/>
        <v>17</v>
      </c>
      <c r="F20" s="61">
        <f>SUM(F21:F22)</f>
        <v>1552</v>
      </c>
      <c r="G20" s="61">
        <f t="shared" si="3"/>
        <v>2338</v>
      </c>
      <c r="H20" s="61">
        <f t="shared" si="3"/>
        <v>2129</v>
      </c>
      <c r="I20" s="62">
        <f t="shared" si="3"/>
        <v>209</v>
      </c>
      <c r="J20" s="53"/>
    </row>
    <row r="21" spans="1:10" s="54" customFormat="1" ht="30" customHeight="1">
      <c r="A21" s="65" t="s">
        <v>194</v>
      </c>
      <c r="B21" s="66">
        <v>1516</v>
      </c>
      <c r="C21" s="66">
        <v>822</v>
      </c>
      <c r="D21" s="66">
        <v>70</v>
      </c>
      <c r="E21" s="66">
        <v>13</v>
      </c>
      <c r="F21" s="66">
        <v>921</v>
      </c>
      <c r="G21" s="66">
        <v>1500</v>
      </c>
      <c r="H21" s="66">
        <v>1392</v>
      </c>
      <c r="I21" s="67">
        <v>108</v>
      </c>
      <c r="J21" s="53"/>
    </row>
    <row r="22" spans="1:10" s="54" customFormat="1" ht="15">
      <c r="A22" s="65" t="s">
        <v>195</v>
      </c>
      <c r="B22" s="66">
        <v>895</v>
      </c>
      <c r="C22" s="66">
        <v>536</v>
      </c>
      <c r="D22" s="66">
        <v>34</v>
      </c>
      <c r="E22" s="66">
        <v>4</v>
      </c>
      <c r="F22" s="66">
        <v>631</v>
      </c>
      <c r="G22" s="66">
        <v>838</v>
      </c>
      <c r="H22" s="66">
        <v>737</v>
      </c>
      <c r="I22" s="67">
        <v>101</v>
      </c>
      <c r="J22" s="53"/>
    </row>
    <row r="23" spans="1:10" s="54" customFormat="1" ht="15">
      <c r="A23" s="71"/>
      <c r="B23" s="66"/>
      <c r="C23" s="68"/>
      <c r="D23" s="68"/>
      <c r="E23" s="68"/>
      <c r="F23" s="68"/>
      <c r="G23" s="66"/>
      <c r="H23" s="68"/>
      <c r="I23" s="69"/>
      <c r="J23" s="53"/>
    </row>
    <row r="24" spans="1:10" s="70" customFormat="1" ht="15">
      <c r="A24" s="64" t="s">
        <v>316</v>
      </c>
      <c r="B24" s="61">
        <f aca="true" t="shared" si="4" ref="B24:I24">SUM(B25:B26)</f>
        <v>859</v>
      </c>
      <c r="C24" s="61">
        <f t="shared" si="4"/>
        <v>1277</v>
      </c>
      <c r="D24" s="61">
        <f t="shared" si="4"/>
        <v>62</v>
      </c>
      <c r="E24" s="61">
        <f t="shared" si="4"/>
        <v>0</v>
      </c>
      <c r="F24" s="61">
        <f>SUM(F25:F26)</f>
        <v>1164</v>
      </c>
      <c r="G24" s="61">
        <f t="shared" si="4"/>
        <v>1034</v>
      </c>
      <c r="H24" s="61">
        <f t="shared" si="4"/>
        <v>545</v>
      </c>
      <c r="I24" s="62">
        <f t="shared" si="4"/>
        <v>489</v>
      </c>
      <c r="J24" s="53"/>
    </row>
    <row r="25" spans="1:10" s="54" customFormat="1" ht="15">
      <c r="A25" s="65" t="s">
        <v>196</v>
      </c>
      <c r="B25" s="66">
        <v>650</v>
      </c>
      <c r="C25" s="66">
        <v>843</v>
      </c>
      <c r="D25" s="66">
        <v>55</v>
      </c>
      <c r="E25" s="66">
        <v>0</v>
      </c>
      <c r="F25" s="66">
        <v>835</v>
      </c>
      <c r="G25" s="66">
        <v>713</v>
      </c>
      <c r="H25" s="66">
        <v>533</v>
      </c>
      <c r="I25" s="67">
        <v>180</v>
      </c>
      <c r="J25" s="53"/>
    </row>
    <row r="26" spans="1:10" s="54" customFormat="1" ht="16.5" customHeight="1">
      <c r="A26" s="65" t="s">
        <v>198</v>
      </c>
      <c r="B26" s="66">
        <v>209</v>
      </c>
      <c r="C26" s="66">
        <v>434</v>
      </c>
      <c r="D26" s="66">
        <v>7</v>
      </c>
      <c r="E26" s="66">
        <v>0</v>
      </c>
      <c r="F26" s="66">
        <v>329</v>
      </c>
      <c r="G26" s="66">
        <v>321</v>
      </c>
      <c r="H26" s="66">
        <v>12</v>
      </c>
      <c r="I26" s="67">
        <v>309</v>
      </c>
      <c r="J26" s="53"/>
    </row>
    <row r="27" spans="1:10" s="54" customFormat="1" ht="15">
      <c r="A27" s="65"/>
      <c r="B27" s="66"/>
      <c r="C27" s="68"/>
      <c r="D27" s="68"/>
      <c r="E27" s="68"/>
      <c r="F27" s="68"/>
      <c r="G27" s="66"/>
      <c r="H27" s="68"/>
      <c r="I27" s="69"/>
      <c r="J27" s="53"/>
    </row>
    <row r="28" spans="1:10" s="70" customFormat="1" ht="15">
      <c r="A28" s="64" t="s">
        <v>317</v>
      </c>
      <c r="B28" s="61">
        <f>SUM(B29:B30)</f>
        <v>441</v>
      </c>
      <c r="C28" s="61">
        <f aca="true" t="shared" si="5" ref="C28:I28">SUM(C29:C30)</f>
        <v>598</v>
      </c>
      <c r="D28" s="61">
        <f t="shared" si="5"/>
        <v>59</v>
      </c>
      <c r="E28" s="61">
        <f t="shared" si="5"/>
        <v>15</v>
      </c>
      <c r="F28" s="61">
        <f t="shared" si="5"/>
        <v>541</v>
      </c>
      <c r="G28" s="61">
        <f t="shared" si="5"/>
        <v>572</v>
      </c>
      <c r="H28" s="61">
        <f t="shared" si="5"/>
        <v>416</v>
      </c>
      <c r="I28" s="62">
        <f t="shared" si="5"/>
        <v>156</v>
      </c>
      <c r="J28" s="53"/>
    </row>
    <row r="29" spans="1:10" s="54" customFormat="1" ht="15">
      <c r="A29" s="65" t="s">
        <v>197</v>
      </c>
      <c r="B29" s="66">
        <v>441</v>
      </c>
      <c r="C29" s="66">
        <v>463</v>
      </c>
      <c r="D29" s="66">
        <v>59</v>
      </c>
      <c r="E29" s="66">
        <v>12</v>
      </c>
      <c r="F29" s="66">
        <v>482</v>
      </c>
      <c r="G29" s="66">
        <v>493</v>
      </c>
      <c r="H29" s="66">
        <v>415</v>
      </c>
      <c r="I29" s="67">
        <v>78</v>
      </c>
      <c r="J29" s="53"/>
    </row>
    <row r="30" spans="1:10" s="54" customFormat="1" ht="15">
      <c r="A30" s="65" t="s">
        <v>126</v>
      </c>
      <c r="B30" s="66">
        <v>0</v>
      </c>
      <c r="C30" s="66">
        <v>135</v>
      </c>
      <c r="D30" s="66">
        <v>0</v>
      </c>
      <c r="E30" s="66">
        <v>3</v>
      </c>
      <c r="F30" s="66">
        <v>59</v>
      </c>
      <c r="G30" s="66">
        <v>79</v>
      </c>
      <c r="H30" s="66">
        <v>1</v>
      </c>
      <c r="I30" s="67">
        <v>78</v>
      </c>
      <c r="J30" s="53"/>
    </row>
    <row r="31" spans="1:10" s="54" customFormat="1" ht="15">
      <c r="A31" s="65"/>
      <c r="B31" s="66"/>
      <c r="C31" s="68"/>
      <c r="D31" s="68"/>
      <c r="E31" s="68"/>
      <c r="F31" s="68"/>
      <c r="G31" s="66"/>
      <c r="H31" s="68"/>
      <c r="I31" s="69"/>
      <c r="J31" s="53"/>
    </row>
    <row r="32" spans="1:10" s="54" customFormat="1" ht="15">
      <c r="A32" s="64" t="s">
        <v>318</v>
      </c>
      <c r="B32" s="61">
        <f aca="true" t="shared" si="6" ref="B32:I32">B33</f>
        <v>395</v>
      </c>
      <c r="C32" s="61">
        <f t="shared" si="6"/>
        <v>394</v>
      </c>
      <c r="D32" s="61">
        <f t="shared" si="6"/>
        <v>61</v>
      </c>
      <c r="E32" s="61">
        <f t="shared" si="6"/>
        <v>0</v>
      </c>
      <c r="F32" s="61">
        <f>F33</f>
        <v>436</v>
      </c>
      <c r="G32" s="61">
        <f t="shared" si="6"/>
        <v>414</v>
      </c>
      <c r="H32" s="61">
        <f t="shared" si="6"/>
        <v>367</v>
      </c>
      <c r="I32" s="62">
        <f t="shared" si="6"/>
        <v>47</v>
      </c>
      <c r="J32" s="53"/>
    </row>
    <row r="33" spans="1:10" s="54" customFormat="1" ht="15">
      <c r="A33" s="65" t="s">
        <v>199</v>
      </c>
      <c r="B33" s="66">
        <v>395</v>
      </c>
      <c r="C33" s="66">
        <v>394</v>
      </c>
      <c r="D33" s="66">
        <v>61</v>
      </c>
      <c r="E33" s="66">
        <v>0</v>
      </c>
      <c r="F33" s="66">
        <v>436</v>
      </c>
      <c r="G33" s="66">
        <v>414</v>
      </c>
      <c r="H33" s="66">
        <v>367</v>
      </c>
      <c r="I33" s="67">
        <v>47</v>
      </c>
      <c r="J33" s="53"/>
    </row>
    <row r="34" spans="1:10" s="54" customFormat="1" ht="15">
      <c r="A34" s="65"/>
      <c r="B34" s="66"/>
      <c r="C34" s="68"/>
      <c r="D34" s="68"/>
      <c r="E34" s="68"/>
      <c r="F34" s="68"/>
      <c r="G34" s="66"/>
      <c r="H34" s="68"/>
      <c r="I34" s="69"/>
      <c r="J34" s="53"/>
    </row>
    <row r="35" spans="1:10" s="54" customFormat="1" ht="15">
      <c r="A35" s="64" t="s">
        <v>339</v>
      </c>
      <c r="B35" s="61">
        <f aca="true" t="shared" si="7" ref="B35:I35">SUM(B36:B38)</f>
        <v>2014</v>
      </c>
      <c r="C35" s="61">
        <f t="shared" si="7"/>
        <v>1762</v>
      </c>
      <c r="D35" s="61">
        <f t="shared" si="7"/>
        <v>417</v>
      </c>
      <c r="E35" s="61">
        <f t="shared" si="7"/>
        <v>8</v>
      </c>
      <c r="F35" s="61">
        <f>SUM(F36:F38)</f>
        <v>1658</v>
      </c>
      <c r="G35" s="61">
        <f t="shared" si="7"/>
        <v>2543</v>
      </c>
      <c r="H35" s="61">
        <f t="shared" si="7"/>
        <v>2182</v>
      </c>
      <c r="I35" s="62">
        <f t="shared" si="7"/>
        <v>361</v>
      </c>
      <c r="J35" s="53"/>
    </row>
    <row r="36" spans="1:10" s="54" customFormat="1" ht="15">
      <c r="A36" s="65" t="s">
        <v>200</v>
      </c>
      <c r="B36" s="66">
        <v>1581</v>
      </c>
      <c r="C36" s="66">
        <v>1118</v>
      </c>
      <c r="D36" s="66">
        <v>381</v>
      </c>
      <c r="E36" s="66">
        <v>4</v>
      </c>
      <c r="F36" s="66">
        <v>971</v>
      </c>
      <c r="G36" s="66">
        <v>2113</v>
      </c>
      <c r="H36" s="66">
        <v>1923</v>
      </c>
      <c r="I36" s="67">
        <v>190</v>
      </c>
      <c r="J36" s="53"/>
    </row>
    <row r="37" spans="1:10" s="54" customFormat="1" ht="15">
      <c r="A37" s="65" t="s">
        <v>201</v>
      </c>
      <c r="B37" s="66">
        <v>346</v>
      </c>
      <c r="C37" s="66">
        <v>478</v>
      </c>
      <c r="D37" s="66">
        <v>22</v>
      </c>
      <c r="E37" s="66">
        <v>4</v>
      </c>
      <c r="F37" s="66">
        <v>593</v>
      </c>
      <c r="G37" s="66">
        <v>257</v>
      </c>
      <c r="H37" s="66">
        <v>96</v>
      </c>
      <c r="I37" s="67">
        <v>161</v>
      </c>
      <c r="J37" s="53"/>
    </row>
    <row r="38" spans="1:10" s="54" customFormat="1" ht="15">
      <c r="A38" s="65" t="s">
        <v>202</v>
      </c>
      <c r="B38" s="66">
        <v>87</v>
      </c>
      <c r="C38" s="66">
        <v>166</v>
      </c>
      <c r="D38" s="66">
        <v>14</v>
      </c>
      <c r="E38" s="66">
        <v>0</v>
      </c>
      <c r="F38" s="66">
        <v>94</v>
      </c>
      <c r="G38" s="66">
        <v>173</v>
      </c>
      <c r="H38" s="66">
        <v>163</v>
      </c>
      <c r="I38" s="67">
        <v>10</v>
      </c>
      <c r="J38" s="53"/>
    </row>
    <row r="39" spans="1:10" s="54" customFormat="1" ht="15">
      <c r="A39" s="65"/>
      <c r="B39" s="66"/>
      <c r="C39" s="68"/>
      <c r="D39" s="68"/>
      <c r="E39" s="68"/>
      <c r="F39" s="68"/>
      <c r="G39" s="66"/>
      <c r="H39" s="68"/>
      <c r="I39" s="69"/>
      <c r="J39" s="53"/>
    </row>
    <row r="40" spans="1:10" s="54" customFormat="1" ht="15">
      <c r="A40" s="64" t="s">
        <v>219</v>
      </c>
      <c r="B40" s="72">
        <f aca="true" t="shared" si="8" ref="B40:I40">SUM(B41:B43)</f>
        <v>1741</v>
      </c>
      <c r="C40" s="72">
        <f t="shared" si="8"/>
        <v>1155</v>
      </c>
      <c r="D40" s="72">
        <f t="shared" si="8"/>
        <v>72</v>
      </c>
      <c r="E40" s="72">
        <f t="shared" si="8"/>
        <v>20</v>
      </c>
      <c r="F40" s="72">
        <f>SUM(F41:F43)</f>
        <v>1173</v>
      </c>
      <c r="G40" s="72">
        <f t="shared" si="8"/>
        <v>1815</v>
      </c>
      <c r="H40" s="72">
        <f t="shared" si="8"/>
        <v>1359</v>
      </c>
      <c r="I40" s="73">
        <f t="shared" si="8"/>
        <v>456</v>
      </c>
      <c r="J40" s="53"/>
    </row>
    <row r="41" spans="1:10" s="54" customFormat="1" ht="15">
      <c r="A41" s="65" t="s">
        <v>323</v>
      </c>
      <c r="B41" s="66">
        <v>1362</v>
      </c>
      <c r="C41" s="66">
        <v>547</v>
      </c>
      <c r="D41" s="66">
        <v>56</v>
      </c>
      <c r="E41" s="66">
        <v>6</v>
      </c>
      <c r="F41" s="66">
        <v>584</v>
      </c>
      <c r="G41" s="66">
        <v>1387</v>
      </c>
      <c r="H41" s="66">
        <v>1242</v>
      </c>
      <c r="I41" s="67">
        <v>145</v>
      </c>
      <c r="J41" s="53"/>
    </row>
    <row r="42" spans="1:10" s="54" customFormat="1" ht="15">
      <c r="A42" s="65" t="s">
        <v>203</v>
      </c>
      <c r="B42" s="66">
        <v>184</v>
      </c>
      <c r="C42" s="66">
        <v>516</v>
      </c>
      <c r="D42" s="66">
        <v>4</v>
      </c>
      <c r="E42" s="66">
        <v>9</v>
      </c>
      <c r="F42" s="66">
        <v>435</v>
      </c>
      <c r="G42" s="66">
        <v>278</v>
      </c>
      <c r="H42" s="66">
        <v>14</v>
      </c>
      <c r="I42" s="67">
        <v>264</v>
      </c>
      <c r="J42" s="53"/>
    </row>
    <row r="43" spans="1:10" s="54" customFormat="1" ht="15">
      <c r="A43" s="65" t="s">
        <v>204</v>
      </c>
      <c r="B43" s="66">
        <v>195</v>
      </c>
      <c r="C43" s="66">
        <v>92</v>
      </c>
      <c r="D43" s="66">
        <v>12</v>
      </c>
      <c r="E43" s="66">
        <v>5</v>
      </c>
      <c r="F43" s="66">
        <v>154</v>
      </c>
      <c r="G43" s="66">
        <v>150</v>
      </c>
      <c r="H43" s="66">
        <v>103</v>
      </c>
      <c r="I43" s="67">
        <v>47</v>
      </c>
      <c r="J43" s="53"/>
    </row>
    <row r="44" spans="1:10" s="54" customFormat="1" ht="15">
      <c r="A44" s="65"/>
      <c r="B44" s="66"/>
      <c r="C44" s="68"/>
      <c r="D44" s="74"/>
      <c r="E44" s="68"/>
      <c r="F44" s="68"/>
      <c r="G44" s="66"/>
      <c r="H44" s="68"/>
      <c r="I44" s="69"/>
      <c r="J44" s="53"/>
    </row>
    <row r="45" spans="1:10" s="54" customFormat="1" ht="15">
      <c r="A45" s="64" t="s">
        <v>319</v>
      </c>
      <c r="B45" s="72">
        <f aca="true" t="shared" si="9" ref="B45:I45">SUM(B46:B47)</f>
        <v>774</v>
      </c>
      <c r="C45" s="72">
        <f t="shared" si="9"/>
        <v>956</v>
      </c>
      <c r="D45" s="72">
        <f t="shared" si="9"/>
        <v>68</v>
      </c>
      <c r="E45" s="72">
        <f t="shared" si="9"/>
        <v>0</v>
      </c>
      <c r="F45" s="72">
        <f>SUM(F46:F47)</f>
        <v>761</v>
      </c>
      <c r="G45" s="72">
        <f t="shared" si="9"/>
        <v>1037</v>
      </c>
      <c r="H45" s="72">
        <f t="shared" si="9"/>
        <v>737</v>
      </c>
      <c r="I45" s="73">
        <f t="shared" si="9"/>
        <v>300</v>
      </c>
      <c r="J45" s="53"/>
    </row>
    <row r="46" spans="1:10" s="54" customFormat="1" ht="15">
      <c r="A46" s="65" t="s">
        <v>205</v>
      </c>
      <c r="B46" s="66">
        <v>701</v>
      </c>
      <c r="C46" s="66">
        <v>832</v>
      </c>
      <c r="D46" s="66">
        <v>63</v>
      </c>
      <c r="E46" s="66">
        <v>0</v>
      </c>
      <c r="F46" s="66">
        <v>641</v>
      </c>
      <c r="G46" s="66">
        <v>955</v>
      </c>
      <c r="H46" s="66">
        <v>696</v>
      </c>
      <c r="I46" s="67">
        <v>259</v>
      </c>
      <c r="J46" s="53"/>
    </row>
    <row r="47" spans="1:10" s="54" customFormat="1" ht="15">
      <c r="A47" s="65" t="s">
        <v>206</v>
      </c>
      <c r="B47" s="66">
        <v>73</v>
      </c>
      <c r="C47" s="66">
        <v>124</v>
      </c>
      <c r="D47" s="66">
        <v>5</v>
      </c>
      <c r="E47" s="66">
        <v>0</v>
      </c>
      <c r="F47" s="66">
        <v>120</v>
      </c>
      <c r="G47" s="66">
        <v>82</v>
      </c>
      <c r="H47" s="66">
        <v>41</v>
      </c>
      <c r="I47" s="67">
        <v>41</v>
      </c>
      <c r="J47" s="53"/>
    </row>
    <row r="48" spans="1:10" s="54" customFormat="1" ht="15">
      <c r="A48" s="65"/>
      <c r="B48" s="66"/>
      <c r="C48" s="68"/>
      <c r="D48" s="68"/>
      <c r="E48" s="68"/>
      <c r="F48" s="68"/>
      <c r="G48" s="66"/>
      <c r="H48" s="68"/>
      <c r="I48" s="69"/>
      <c r="J48" s="53"/>
    </row>
    <row r="49" spans="1:10" s="70" customFormat="1" ht="15">
      <c r="A49" s="64" t="s">
        <v>320</v>
      </c>
      <c r="B49" s="61">
        <f aca="true" t="shared" si="10" ref="B49:I49">SUM(B50:B51)</f>
        <v>950</v>
      </c>
      <c r="C49" s="61">
        <f t="shared" si="10"/>
        <v>682</v>
      </c>
      <c r="D49" s="61">
        <f t="shared" si="10"/>
        <v>91</v>
      </c>
      <c r="E49" s="61">
        <f t="shared" si="10"/>
        <v>1</v>
      </c>
      <c r="F49" s="61">
        <f>SUM(F50:F51)</f>
        <v>603</v>
      </c>
      <c r="G49" s="61">
        <f t="shared" si="10"/>
        <v>1121</v>
      </c>
      <c r="H49" s="61">
        <f t="shared" si="10"/>
        <v>941</v>
      </c>
      <c r="I49" s="62">
        <f t="shared" si="10"/>
        <v>180</v>
      </c>
      <c r="J49" s="53"/>
    </row>
    <row r="50" spans="1:10" s="54" customFormat="1" ht="15">
      <c r="A50" s="65" t="s">
        <v>207</v>
      </c>
      <c r="B50" s="66">
        <v>529</v>
      </c>
      <c r="C50" s="66">
        <v>183</v>
      </c>
      <c r="D50" s="66">
        <v>35</v>
      </c>
      <c r="E50" s="66">
        <v>0</v>
      </c>
      <c r="F50" s="66">
        <v>249</v>
      </c>
      <c r="G50" s="66">
        <v>498</v>
      </c>
      <c r="H50" s="66">
        <v>448</v>
      </c>
      <c r="I50" s="67">
        <v>50</v>
      </c>
      <c r="J50" s="53"/>
    </row>
    <row r="51" spans="1:10" s="54" customFormat="1" ht="15">
      <c r="A51" s="65" t="s">
        <v>208</v>
      </c>
      <c r="B51" s="66">
        <v>421</v>
      </c>
      <c r="C51" s="66">
        <v>499</v>
      </c>
      <c r="D51" s="66">
        <v>56</v>
      </c>
      <c r="E51" s="66">
        <v>1</v>
      </c>
      <c r="F51" s="66">
        <v>354</v>
      </c>
      <c r="G51" s="66">
        <v>623</v>
      </c>
      <c r="H51" s="66">
        <v>493</v>
      </c>
      <c r="I51" s="67">
        <v>130</v>
      </c>
      <c r="J51" s="53"/>
    </row>
    <row r="52" spans="1:10" s="54" customFormat="1" ht="15">
      <c r="A52" s="71"/>
      <c r="B52" s="66"/>
      <c r="C52" s="68"/>
      <c r="D52" s="68"/>
      <c r="E52" s="68"/>
      <c r="F52" s="68"/>
      <c r="G52" s="66"/>
      <c r="H52" s="68"/>
      <c r="I52" s="69"/>
      <c r="J52" s="53"/>
    </row>
    <row r="53" spans="1:10" s="54" customFormat="1" ht="15">
      <c r="A53" s="64" t="s">
        <v>220</v>
      </c>
      <c r="B53" s="72">
        <f aca="true" t="shared" si="11" ref="B53:I53">SUM(B54:B56)</f>
        <v>1258</v>
      </c>
      <c r="C53" s="72">
        <f t="shared" si="11"/>
        <v>1143</v>
      </c>
      <c r="D53" s="72">
        <f t="shared" si="11"/>
        <v>100</v>
      </c>
      <c r="E53" s="72">
        <f t="shared" si="11"/>
        <v>8</v>
      </c>
      <c r="F53" s="72">
        <f>SUM(F54:F56)</f>
        <v>905</v>
      </c>
      <c r="G53" s="72">
        <f t="shared" si="11"/>
        <v>1604</v>
      </c>
      <c r="H53" s="72">
        <f t="shared" si="11"/>
        <v>1010</v>
      </c>
      <c r="I53" s="73">
        <f t="shared" si="11"/>
        <v>594</v>
      </c>
      <c r="J53" s="53"/>
    </row>
    <row r="54" spans="1:10" s="54" customFormat="1" ht="15">
      <c r="A54" s="65" t="s">
        <v>209</v>
      </c>
      <c r="B54" s="66">
        <v>914</v>
      </c>
      <c r="C54" s="66">
        <v>560</v>
      </c>
      <c r="D54" s="66">
        <v>82</v>
      </c>
      <c r="E54" s="66">
        <v>3</v>
      </c>
      <c r="F54" s="66">
        <v>472</v>
      </c>
      <c r="G54" s="66">
        <v>1087</v>
      </c>
      <c r="H54" s="66">
        <v>831</v>
      </c>
      <c r="I54" s="67">
        <v>256</v>
      </c>
      <c r="J54" s="53"/>
    </row>
    <row r="55" spans="1:10" s="54" customFormat="1" ht="15">
      <c r="A55" s="65" t="s">
        <v>211</v>
      </c>
      <c r="B55" s="66">
        <v>236</v>
      </c>
      <c r="C55" s="66">
        <v>419</v>
      </c>
      <c r="D55" s="66">
        <v>13</v>
      </c>
      <c r="E55" s="66">
        <v>2</v>
      </c>
      <c r="F55" s="66">
        <v>312</v>
      </c>
      <c r="G55" s="66">
        <v>358</v>
      </c>
      <c r="H55" s="66">
        <v>54</v>
      </c>
      <c r="I55" s="67">
        <v>304</v>
      </c>
      <c r="J55" s="53"/>
    </row>
    <row r="56" spans="1:10" s="54" customFormat="1" ht="15">
      <c r="A56" s="65" t="s">
        <v>210</v>
      </c>
      <c r="B56" s="66">
        <v>108</v>
      </c>
      <c r="C56" s="66">
        <v>164</v>
      </c>
      <c r="D56" s="66">
        <v>5</v>
      </c>
      <c r="E56" s="66">
        <v>3</v>
      </c>
      <c r="F56" s="66">
        <v>121</v>
      </c>
      <c r="G56" s="66">
        <v>159</v>
      </c>
      <c r="H56" s="66">
        <v>125</v>
      </c>
      <c r="I56" s="67">
        <v>34</v>
      </c>
      <c r="J56" s="53"/>
    </row>
    <row r="57" spans="1:10" s="54" customFormat="1" ht="15">
      <c r="A57" s="65"/>
      <c r="B57" s="66"/>
      <c r="C57" s="68"/>
      <c r="D57" s="68"/>
      <c r="E57" s="68"/>
      <c r="F57" s="68"/>
      <c r="G57" s="66"/>
      <c r="H57" s="68"/>
      <c r="I57" s="69"/>
      <c r="J57" s="53"/>
    </row>
    <row r="58" spans="1:10" s="70" customFormat="1" ht="15">
      <c r="A58" s="64" t="s">
        <v>221</v>
      </c>
      <c r="B58" s="61">
        <f aca="true" t="shared" si="12" ref="B58:I58">SUM(B59)</f>
        <v>533</v>
      </c>
      <c r="C58" s="61">
        <f t="shared" si="12"/>
        <v>588</v>
      </c>
      <c r="D58" s="61">
        <f t="shared" si="12"/>
        <v>90</v>
      </c>
      <c r="E58" s="61">
        <f t="shared" si="12"/>
        <v>0</v>
      </c>
      <c r="F58" s="61">
        <f>SUM(F59)</f>
        <v>646</v>
      </c>
      <c r="G58" s="61">
        <f t="shared" si="12"/>
        <v>565</v>
      </c>
      <c r="H58" s="61">
        <f t="shared" si="12"/>
        <v>491</v>
      </c>
      <c r="I58" s="62">
        <f t="shared" si="12"/>
        <v>74</v>
      </c>
      <c r="J58" s="53"/>
    </row>
    <row r="59" spans="1:10" s="54" customFormat="1" ht="15">
      <c r="A59" s="65" t="s">
        <v>212</v>
      </c>
      <c r="B59" s="66">
        <v>533</v>
      </c>
      <c r="C59" s="66">
        <v>588</v>
      </c>
      <c r="D59" s="66">
        <v>90</v>
      </c>
      <c r="E59" s="66">
        <v>0</v>
      </c>
      <c r="F59" s="66">
        <v>646</v>
      </c>
      <c r="G59" s="66">
        <v>565</v>
      </c>
      <c r="H59" s="66">
        <v>491</v>
      </c>
      <c r="I59" s="67">
        <v>74</v>
      </c>
      <c r="J59" s="53"/>
    </row>
    <row r="60" spans="1:10" s="54" customFormat="1" ht="15">
      <c r="A60" s="65"/>
      <c r="B60" s="66"/>
      <c r="C60" s="68"/>
      <c r="D60" s="68"/>
      <c r="E60" s="68"/>
      <c r="F60" s="68"/>
      <c r="G60" s="66"/>
      <c r="H60" s="68"/>
      <c r="I60" s="69"/>
      <c r="J60" s="53"/>
    </row>
    <row r="61" spans="1:10" s="70" customFormat="1" ht="15">
      <c r="A61" s="64" t="s">
        <v>222</v>
      </c>
      <c r="B61" s="61">
        <f aca="true" t="shared" si="13" ref="B61:I61">SUM(B62:B64)</f>
        <v>983</v>
      </c>
      <c r="C61" s="61">
        <f t="shared" si="13"/>
        <v>932</v>
      </c>
      <c r="D61" s="61">
        <f t="shared" si="13"/>
        <v>95</v>
      </c>
      <c r="E61" s="61">
        <f t="shared" si="13"/>
        <v>10</v>
      </c>
      <c r="F61" s="61">
        <f t="shared" si="13"/>
        <v>804</v>
      </c>
      <c r="G61" s="61">
        <f t="shared" si="13"/>
        <v>1216</v>
      </c>
      <c r="H61" s="61">
        <f t="shared" si="13"/>
        <v>1005</v>
      </c>
      <c r="I61" s="62">
        <f t="shared" si="13"/>
        <v>211</v>
      </c>
      <c r="J61" s="53"/>
    </row>
    <row r="62" spans="1:10" s="54" customFormat="1" ht="15">
      <c r="A62" s="65" t="s">
        <v>213</v>
      </c>
      <c r="B62" s="66">
        <v>270</v>
      </c>
      <c r="C62" s="66">
        <v>178</v>
      </c>
      <c r="D62" s="66">
        <v>38</v>
      </c>
      <c r="E62" s="66">
        <v>0</v>
      </c>
      <c r="F62" s="66">
        <v>170</v>
      </c>
      <c r="G62" s="66">
        <v>316</v>
      </c>
      <c r="H62" s="66">
        <v>297</v>
      </c>
      <c r="I62" s="67">
        <v>19</v>
      </c>
      <c r="J62" s="53"/>
    </row>
    <row r="63" spans="1:10" s="54" customFormat="1" ht="15">
      <c r="A63" s="65" t="s">
        <v>214</v>
      </c>
      <c r="B63" s="66">
        <v>282</v>
      </c>
      <c r="C63" s="66">
        <v>234</v>
      </c>
      <c r="D63" s="66">
        <v>23</v>
      </c>
      <c r="E63" s="66">
        <v>5</v>
      </c>
      <c r="F63" s="66">
        <v>234</v>
      </c>
      <c r="G63" s="66">
        <v>310</v>
      </c>
      <c r="H63" s="66">
        <v>273</v>
      </c>
      <c r="I63" s="67">
        <v>37</v>
      </c>
      <c r="J63" s="53"/>
    </row>
    <row r="64" spans="1:10" s="54" customFormat="1" ht="15">
      <c r="A64" s="65" t="s">
        <v>215</v>
      </c>
      <c r="B64" s="66">
        <v>431</v>
      </c>
      <c r="C64" s="66">
        <v>520</v>
      </c>
      <c r="D64" s="66">
        <v>34</v>
      </c>
      <c r="E64" s="66">
        <v>5</v>
      </c>
      <c r="F64" s="66">
        <v>400</v>
      </c>
      <c r="G64" s="66">
        <v>590</v>
      </c>
      <c r="H64" s="66">
        <v>435</v>
      </c>
      <c r="I64" s="67">
        <v>155</v>
      </c>
      <c r="J64" s="53"/>
    </row>
    <row r="65" spans="1:10" s="54" customFormat="1" ht="15">
      <c r="A65" s="65"/>
      <c r="B65" s="66"/>
      <c r="C65" s="68"/>
      <c r="D65" s="68"/>
      <c r="E65" s="68"/>
      <c r="F65" s="68"/>
      <c r="G65" s="66"/>
      <c r="H65" s="68"/>
      <c r="I65" s="69"/>
      <c r="J65" s="53"/>
    </row>
    <row r="66" spans="1:10" s="54" customFormat="1" ht="15">
      <c r="A66" s="64" t="s">
        <v>321</v>
      </c>
      <c r="B66" s="72">
        <f aca="true" t="shared" si="14" ref="B66:I66">SUM(B67:B68)</f>
        <v>1356</v>
      </c>
      <c r="C66" s="72">
        <f t="shared" si="14"/>
        <v>1562</v>
      </c>
      <c r="D66" s="72">
        <f t="shared" si="14"/>
        <v>235</v>
      </c>
      <c r="E66" s="72">
        <f t="shared" si="14"/>
        <v>2</v>
      </c>
      <c r="F66" s="72">
        <f t="shared" si="14"/>
        <v>930</v>
      </c>
      <c r="G66" s="72">
        <f t="shared" si="14"/>
        <v>2225</v>
      </c>
      <c r="H66" s="72">
        <f t="shared" si="14"/>
        <v>1747</v>
      </c>
      <c r="I66" s="73">
        <f t="shared" si="14"/>
        <v>478</v>
      </c>
      <c r="J66" s="53"/>
    </row>
    <row r="67" spans="1:10" s="54" customFormat="1" ht="15">
      <c r="A67" s="65" t="s">
        <v>216</v>
      </c>
      <c r="B67" s="66">
        <v>1230</v>
      </c>
      <c r="C67" s="66">
        <v>1287</v>
      </c>
      <c r="D67" s="66">
        <v>224</v>
      </c>
      <c r="E67" s="66">
        <v>2</v>
      </c>
      <c r="F67" s="66">
        <v>699</v>
      </c>
      <c r="G67" s="66">
        <v>2044</v>
      </c>
      <c r="H67" s="66">
        <v>1724</v>
      </c>
      <c r="I67" s="67">
        <v>320</v>
      </c>
      <c r="J67" s="53"/>
    </row>
    <row r="68" spans="1:10" s="54" customFormat="1" ht="22.5" customHeight="1">
      <c r="A68" s="65" t="s">
        <v>217</v>
      </c>
      <c r="B68" s="66">
        <v>126</v>
      </c>
      <c r="C68" s="66">
        <v>275</v>
      </c>
      <c r="D68" s="66">
        <v>11</v>
      </c>
      <c r="E68" s="66">
        <v>0</v>
      </c>
      <c r="F68" s="66">
        <v>231</v>
      </c>
      <c r="G68" s="66">
        <v>181</v>
      </c>
      <c r="H68" s="66">
        <v>23</v>
      </c>
      <c r="I68" s="67">
        <v>158</v>
      </c>
      <c r="J68" s="53"/>
    </row>
    <row r="69" spans="1:10" s="54" customFormat="1" ht="15">
      <c r="A69" s="65"/>
      <c r="B69" s="66"/>
      <c r="C69" s="68"/>
      <c r="D69" s="68"/>
      <c r="E69" s="68"/>
      <c r="F69" s="68"/>
      <c r="G69" s="66"/>
      <c r="H69" s="68"/>
      <c r="I69" s="69"/>
      <c r="J69" s="53"/>
    </row>
    <row r="70" spans="1:10" s="70" customFormat="1" ht="15">
      <c r="A70" s="64" t="s">
        <v>322</v>
      </c>
      <c r="B70" s="61">
        <f aca="true" t="shared" si="15" ref="B70:I70">SUM(B71:B73)</f>
        <v>868</v>
      </c>
      <c r="C70" s="61">
        <f t="shared" si="15"/>
        <v>1391</v>
      </c>
      <c r="D70" s="61">
        <f t="shared" si="15"/>
        <v>80</v>
      </c>
      <c r="E70" s="61">
        <f t="shared" si="15"/>
        <v>0</v>
      </c>
      <c r="F70" s="61">
        <f t="shared" si="15"/>
        <v>1061</v>
      </c>
      <c r="G70" s="61">
        <f t="shared" si="15"/>
        <v>1278</v>
      </c>
      <c r="H70" s="61">
        <f t="shared" si="15"/>
        <v>908</v>
      </c>
      <c r="I70" s="62">
        <f t="shared" si="15"/>
        <v>370</v>
      </c>
      <c r="J70" s="53"/>
    </row>
    <row r="71" spans="1:9" s="53" customFormat="1" ht="15">
      <c r="A71" s="75" t="s">
        <v>218</v>
      </c>
      <c r="B71" s="76">
        <v>868</v>
      </c>
      <c r="C71" s="66">
        <v>684</v>
      </c>
      <c r="D71" s="66">
        <v>67</v>
      </c>
      <c r="E71" s="66">
        <v>0</v>
      </c>
      <c r="F71" s="66">
        <v>845</v>
      </c>
      <c r="G71" s="66">
        <v>774</v>
      </c>
      <c r="H71" s="66">
        <v>555</v>
      </c>
      <c r="I71" s="67">
        <v>219</v>
      </c>
    </row>
    <row r="72" spans="1:10" s="54" customFormat="1" ht="15">
      <c r="A72" s="75" t="s">
        <v>133</v>
      </c>
      <c r="B72" s="76">
        <v>0</v>
      </c>
      <c r="C72" s="66">
        <v>202</v>
      </c>
      <c r="D72" s="66">
        <v>3</v>
      </c>
      <c r="E72" s="66">
        <v>0</v>
      </c>
      <c r="F72" s="66">
        <v>77</v>
      </c>
      <c r="G72" s="66">
        <v>128</v>
      </c>
      <c r="H72" s="66">
        <v>15</v>
      </c>
      <c r="I72" s="67">
        <v>113</v>
      </c>
      <c r="J72" s="53"/>
    </row>
    <row r="73" spans="1:10" s="54" customFormat="1" ht="15">
      <c r="A73" s="77" t="s">
        <v>139</v>
      </c>
      <c r="B73" s="78">
        <v>0</v>
      </c>
      <c r="C73" s="78">
        <v>505</v>
      </c>
      <c r="D73" s="78">
        <v>10</v>
      </c>
      <c r="E73" s="78">
        <v>0</v>
      </c>
      <c r="F73" s="78">
        <v>139</v>
      </c>
      <c r="G73" s="78">
        <v>376</v>
      </c>
      <c r="H73" s="78">
        <v>338</v>
      </c>
      <c r="I73" s="79">
        <v>38</v>
      </c>
      <c r="J73" s="53"/>
    </row>
    <row r="74" spans="1:10" s="54" customFormat="1" ht="15">
      <c r="A74" s="80" t="s">
        <v>566</v>
      </c>
      <c r="B74" s="81"/>
      <c r="C74" s="81"/>
      <c r="D74" s="81"/>
      <c r="E74" s="81"/>
      <c r="F74" s="81"/>
      <c r="G74" s="81"/>
      <c r="H74" s="81"/>
      <c r="I74" s="81"/>
      <c r="J74" s="53"/>
    </row>
    <row r="75" spans="1:10" s="54" customFormat="1" ht="15">
      <c r="A75" s="82"/>
      <c r="B75" s="81"/>
      <c r="C75" s="81"/>
      <c r="D75" s="81"/>
      <c r="E75" s="81"/>
      <c r="F75" s="81"/>
      <c r="G75" s="81"/>
      <c r="H75" s="81"/>
      <c r="I75" s="81"/>
      <c r="J75" s="53"/>
    </row>
    <row r="76" ht="15">
      <c r="A76" s="80"/>
    </row>
    <row r="77" ht="15">
      <c r="A77" s="80"/>
    </row>
  </sheetData>
  <sheetProtection/>
  <mergeCells count="2">
    <mergeCell ref="A3:I3"/>
    <mergeCell ref="G5:I5"/>
  </mergeCells>
  <printOptions horizontalCentered="1" verticalCentered="1"/>
  <pageMargins left="0.6" right="0.51" top="0" bottom="0" header="0" footer="0"/>
  <pageSetup horizontalDpi="600" verticalDpi="600" orientation="portrait" scale="4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4"/>
  <sheetViews>
    <sheetView zoomScale="55" zoomScaleNormal="55" zoomScaleSheetLayoutView="70" zoomScalePageLayoutView="0" workbookViewId="0" topLeftCell="A1">
      <selection activeCell="A3" sqref="A3:K8"/>
    </sheetView>
  </sheetViews>
  <sheetFormatPr defaultColWidth="11.57421875" defaultRowHeight="12.75"/>
  <cols>
    <col min="1" max="1" width="81.421875" style="153" customWidth="1"/>
    <col min="2" max="2" width="15.00390625" style="153" customWidth="1"/>
    <col min="3" max="3" width="13.8515625" style="153" customWidth="1"/>
    <col min="4" max="4" width="12.8515625" style="153" customWidth="1"/>
    <col min="5" max="5" width="12.00390625" style="153" customWidth="1"/>
    <col min="6" max="6" width="14.8515625" style="153" customWidth="1"/>
    <col min="7" max="7" width="14.421875" style="153" customWidth="1"/>
    <col min="8" max="8" width="15.8515625" style="153" customWidth="1"/>
    <col min="9" max="9" width="15.7109375" style="153" customWidth="1"/>
    <col min="10" max="10" width="16.8515625" style="153" customWidth="1"/>
    <col min="11" max="11" width="17.28125" style="153" customWidth="1"/>
    <col min="12" max="16384" width="11.421875" style="153" customWidth="1"/>
  </cols>
  <sheetData>
    <row r="1" spans="1:11" ht="15">
      <c r="A1" s="252" t="s">
        <v>27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1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15">
      <c r="A3" s="195" t="s">
        <v>295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1" ht="15">
      <c r="A4" s="84" t="s">
        <v>183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5">
      <c r="A5" s="239"/>
      <c r="B5" s="239"/>
      <c r="C5" s="239"/>
      <c r="D5" s="239"/>
      <c r="E5" s="239"/>
      <c r="F5" s="239"/>
      <c r="G5" s="239"/>
      <c r="H5" s="239"/>
      <c r="I5" s="239"/>
      <c r="J5" s="239"/>
      <c r="K5" s="239"/>
    </row>
    <row r="6" spans="1:11" ht="15">
      <c r="A6" s="254"/>
      <c r="B6" s="255"/>
      <c r="C6" s="256"/>
      <c r="D6" s="257"/>
      <c r="E6" s="248" t="s">
        <v>451</v>
      </c>
      <c r="F6" s="257"/>
      <c r="G6" s="257"/>
      <c r="H6" s="257"/>
      <c r="I6" s="257"/>
      <c r="J6" s="257"/>
      <c r="K6" s="257"/>
    </row>
    <row r="7" spans="1:11" ht="15">
      <c r="A7" s="197" t="s">
        <v>529</v>
      </c>
      <c r="B7" s="90" t="s">
        <v>549</v>
      </c>
      <c r="C7" s="87" t="s">
        <v>452</v>
      </c>
      <c r="D7" s="87" t="s">
        <v>453</v>
      </c>
      <c r="E7" s="87" t="s">
        <v>454</v>
      </c>
      <c r="F7" s="87" t="s">
        <v>454</v>
      </c>
      <c r="G7" s="87" t="s">
        <v>454</v>
      </c>
      <c r="H7" s="87" t="s">
        <v>455</v>
      </c>
      <c r="I7" s="87" t="s">
        <v>455</v>
      </c>
      <c r="J7" s="98" t="s">
        <v>456</v>
      </c>
      <c r="K7" s="98" t="s">
        <v>456</v>
      </c>
    </row>
    <row r="8" spans="1:11" ht="15">
      <c r="A8" s="239"/>
      <c r="B8" s="258"/>
      <c r="C8" s="259" t="s">
        <v>457</v>
      </c>
      <c r="D8" s="259" t="s">
        <v>458</v>
      </c>
      <c r="E8" s="259" t="s">
        <v>459</v>
      </c>
      <c r="F8" s="259" t="s">
        <v>460</v>
      </c>
      <c r="G8" s="259" t="s">
        <v>461</v>
      </c>
      <c r="H8" s="259" t="s">
        <v>460</v>
      </c>
      <c r="I8" s="259" t="s">
        <v>461</v>
      </c>
      <c r="J8" s="260" t="s">
        <v>460</v>
      </c>
      <c r="K8" s="260" t="s">
        <v>461</v>
      </c>
    </row>
    <row r="9" spans="1:11" ht="15">
      <c r="A9" s="253"/>
      <c r="B9" s="155"/>
      <c r="C9" s="155"/>
      <c r="D9" s="155"/>
      <c r="E9" s="155"/>
      <c r="F9" s="155"/>
      <c r="G9" s="155"/>
      <c r="H9" s="155"/>
      <c r="I9" s="155"/>
      <c r="J9" s="155"/>
      <c r="K9" s="155"/>
    </row>
    <row r="10" spans="1:11" ht="15">
      <c r="A10" s="110" t="s">
        <v>549</v>
      </c>
      <c r="B10" s="111">
        <f aca="true" t="shared" si="0" ref="B10:K10">B12+B16+B20+B24+B28+B32+B35+B40+B45+B49+B53+B58+B61+B66+B70</f>
        <v>10183</v>
      </c>
      <c r="C10" s="111">
        <f t="shared" si="0"/>
        <v>5960</v>
      </c>
      <c r="D10" s="111">
        <f t="shared" si="0"/>
        <v>2857</v>
      </c>
      <c r="E10" s="111">
        <f t="shared" si="0"/>
        <v>353</v>
      </c>
      <c r="F10" s="111">
        <f t="shared" si="0"/>
        <v>48</v>
      </c>
      <c r="G10" s="111">
        <f t="shared" si="0"/>
        <v>444</v>
      </c>
      <c r="H10" s="111">
        <f t="shared" si="0"/>
        <v>368</v>
      </c>
      <c r="I10" s="111">
        <f t="shared" si="0"/>
        <v>42</v>
      </c>
      <c r="J10" s="111">
        <f t="shared" si="0"/>
        <v>48</v>
      </c>
      <c r="K10" s="112">
        <f t="shared" si="0"/>
        <v>63</v>
      </c>
    </row>
    <row r="11" spans="1:11" ht="15">
      <c r="A11" s="113"/>
      <c r="B11" s="114"/>
      <c r="C11" s="114"/>
      <c r="D11" s="114"/>
      <c r="E11" s="114"/>
      <c r="F11" s="114"/>
      <c r="G11" s="122"/>
      <c r="H11" s="209"/>
      <c r="I11" s="114"/>
      <c r="J11" s="114"/>
      <c r="K11" s="217"/>
    </row>
    <row r="12" spans="1:11" ht="15">
      <c r="A12" s="64" t="s">
        <v>313</v>
      </c>
      <c r="B12" s="111">
        <f>SUM(B13:B14)</f>
        <v>1094</v>
      </c>
      <c r="C12" s="111">
        <f aca="true" t="shared" si="1" ref="C12:K12">SUM(C13:C14)</f>
        <v>543</v>
      </c>
      <c r="D12" s="111">
        <f t="shared" si="1"/>
        <v>323</v>
      </c>
      <c r="E12" s="111">
        <f t="shared" si="1"/>
        <v>38</v>
      </c>
      <c r="F12" s="111">
        <f t="shared" si="1"/>
        <v>6</v>
      </c>
      <c r="G12" s="111">
        <f t="shared" si="1"/>
        <v>82</v>
      </c>
      <c r="H12" s="111">
        <f t="shared" si="1"/>
        <v>77</v>
      </c>
      <c r="I12" s="111">
        <f t="shared" si="1"/>
        <v>7</v>
      </c>
      <c r="J12" s="111">
        <f t="shared" si="1"/>
        <v>4</v>
      </c>
      <c r="K12" s="111">
        <f t="shared" si="1"/>
        <v>14</v>
      </c>
    </row>
    <row r="13" spans="1:11" ht="15">
      <c r="A13" s="65" t="s">
        <v>192</v>
      </c>
      <c r="B13" s="118">
        <f>SUM(C13:K13)</f>
        <v>895</v>
      </c>
      <c r="C13" s="119">
        <v>364</v>
      </c>
      <c r="D13" s="119">
        <v>305</v>
      </c>
      <c r="E13" s="119">
        <v>36</v>
      </c>
      <c r="F13" s="119">
        <v>6</v>
      </c>
      <c r="G13" s="119">
        <v>82</v>
      </c>
      <c r="H13" s="119">
        <v>77</v>
      </c>
      <c r="I13" s="119">
        <v>7</v>
      </c>
      <c r="J13" s="119">
        <v>4</v>
      </c>
      <c r="K13" s="119">
        <v>14</v>
      </c>
    </row>
    <row r="14" spans="1:11" ht="15">
      <c r="A14" s="65" t="s">
        <v>136</v>
      </c>
      <c r="B14" s="118">
        <f>SUM(C14:K14)</f>
        <v>199</v>
      </c>
      <c r="C14" s="119">
        <v>179</v>
      </c>
      <c r="D14" s="119">
        <v>18</v>
      </c>
      <c r="E14" s="119">
        <v>2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</row>
    <row r="15" spans="1:11" ht="15">
      <c r="A15" s="65"/>
      <c r="B15" s="118"/>
      <c r="C15" s="119"/>
      <c r="D15" s="119"/>
      <c r="E15" s="119"/>
      <c r="F15" s="119"/>
      <c r="G15" s="122"/>
      <c r="H15" s="209"/>
      <c r="I15" s="118"/>
      <c r="J15" s="118"/>
      <c r="K15" s="234"/>
    </row>
    <row r="16" spans="1:11" ht="15">
      <c r="A16" s="64" t="s">
        <v>314</v>
      </c>
      <c r="B16" s="111">
        <f>SUM(B17:B18)</f>
        <v>1264</v>
      </c>
      <c r="C16" s="111">
        <f aca="true" t="shared" si="2" ref="C16:K16">SUM(C17:C18)</f>
        <v>901</v>
      </c>
      <c r="D16" s="111">
        <f t="shared" si="2"/>
        <v>276</v>
      </c>
      <c r="E16" s="111">
        <f t="shared" si="2"/>
        <v>10</v>
      </c>
      <c r="F16" s="111">
        <f t="shared" si="2"/>
        <v>4</v>
      </c>
      <c r="G16" s="111">
        <f t="shared" si="2"/>
        <v>22</v>
      </c>
      <c r="H16" s="111">
        <f t="shared" si="2"/>
        <v>19</v>
      </c>
      <c r="I16" s="111">
        <f t="shared" si="2"/>
        <v>5</v>
      </c>
      <c r="J16" s="111">
        <f t="shared" si="2"/>
        <v>26</v>
      </c>
      <c r="K16" s="112">
        <f t="shared" si="2"/>
        <v>1</v>
      </c>
    </row>
    <row r="17" spans="1:11" ht="15">
      <c r="A17" s="65" t="s">
        <v>193</v>
      </c>
      <c r="B17" s="118">
        <f>SUM(C17:K17)</f>
        <v>464</v>
      </c>
      <c r="C17" s="119">
        <v>211</v>
      </c>
      <c r="D17" s="119">
        <v>174</v>
      </c>
      <c r="E17" s="119">
        <v>6</v>
      </c>
      <c r="F17" s="119">
        <v>1</v>
      </c>
      <c r="G17" s="119">
        <v>22</v>
      </c>
      <c r="H17" s="119">
        <v>18</v>
      </c>
      <c r="I17" s="119">
        <v>5</v>
      </c>
      <c r="J17" s="119">
        <v>26</v>
      </c>
      <c r="K17" s="119">
        <v>1</v>
      </c>
    </row>
    <row r="18" spans="1:11" ht="15">
      <c r="A18" s="65" t="s">
        <v>122</v>
      </c>
      <c r="B18" s="118">
        <f>SUM(C18:K18)</f>
        <v>800</v>
      </c>
      <c r="C18" s="119">
        <v>690</v>
      </c>
      <c r="D18" s="119">
        <v>102</v>
      </c>
      <c r="E18" s="119">
        <v>4</v>
      </c>
      <c r="F18" s="119">
        <v>3</v>
      </c>
      <c r="G18" s="119">
        <v>0</v>
      </c>
      <c r="H18" s="119">
        <v>1</v>
      </c>
      <c r="I18" s="119">
        <v>0</v>
      </c>
      <c r="J18" s="119">
        <v>0</v>
      </c>
      <c r="K18" s="119">
        <v>0</v>
      </c>
    </row>
    <row r="19" spans="1:11" ht="15">
      <c r="A19" s="65"/>
      <c r="B19" s="118"/>
      <c r="C19" s="119"/>
      <c r="D19" s="119"/>
      <c r="E19" s="119"/>
      <c r="F19" s="119"/>
      <c r="G19" s="164"/>
      <c r="H19" s="209"/>
      <c r="I19" s="164"/>
      <c r="J19" s="164"/>
      <c r="K19" s="206"/>
    </row>
    <row r="20" spans="1:11" ht="15">
      <c r="A20" s="64" t="s">
        <v>315</v>
      </c>
      <c r="B20" s="111">
        <f>SUM(B21:B22)</f>
        <v>1193</v>
      </c>
      <c r="C20" s="111">
        <f aca="true" t="shared" si="3" ref="C20:K20">SUM(C21:C22)</f>
        <v>627</v>
      </c>
      <c r="D20" s="111">
        <f t="shared" si="3"/>
        <v>358</v>
      </c>
      <c r="E20" s="111">
        <f t="shared" si="3"/>
        <v>65</v>
      </c>
      <c r="F20" s="111">
        <f t="shared" si="3"/>
        <v>8</v>
      </c>
      <c r="G20" s="111">
        <f t="shared" si="3"/>
        <v>73</v>
      </c>
      <c r="H20" s="111">
        <f t="shared" si="3"/>
        <v>45</v>
      </c>
      <c r="I20" s="111">
        <f t="shared" si="3"/>
        <v>5</v>
      </c>
      <c r="J20" s="111">
        <f t="shared" si="3"/>
        <v>5</v>
      </c>
      <c r="K20" s="112">
        <f t="shared" si="3"/>
        <v>7</v>
      </c>
    </row>
    <row r="21" spans="1:11" ht="15">
      <c r="A21" s="65" t="s">
        <v>194</v>
      </c>
      <c r="B21" s="118">
        <f>SUM(C21:K21)</f>
        <v>722</v>
      </c>
      <c r="C21" s="119">
        <v>374</v>
      </c>
      <c r="D21" s="119">
        <v>188</v>
      </c>
      <c r="E21" s="119">
        <v>40</v>
      </c>
      <c r="F21" s="119">
        <v>6</v>
      </c>
      <c r="G21" s="119">
        <v>65</v>
      </c>
      <c r="H21" s="119">
        <v>35</v>
      </c>
      <c r="I21" s="119">
        <v>5</v>
      </c>
      <c r="J21" s="119">
        <v>3</v>
      </c>
      <c r="K21" s="119">
        <v>6</v>
      </c>
    </row>
    <row r="22" spans="1:11" ht="15">
      <c r="A22" s="65" t="s">
        <v>195</v>
      </c>
      <c r="B22" s="118">
        <f>SUM(C22:K22)</f>
        <v>471</v>
      </c>
      <c r="C22" s="119">
        <v>253</v>
      </c>
      <c r="D22" s="119">
        <v>170</v>
      </c>
      <c r="E22" s="119">
        <v>25</v>
      </c>
      <c r="F22" s="119">
        <v>2</v>
      </c>
      <c r="G22" s="119">
        <v>8</v>
      </c>
      <c r="H22" s="119">
        <v>10</v>
      </c>
      <c r="I22" s="119">
        <v>0</v>
      </c>
      <c r="J22" s="119">
        <v>2</v>
      </c>
      <c r="K22" s="119">
        <v>1</v>
      </c>
    </row>
    <row r="23" spans="1:11" ht="15">
      <c r="A23" s="71"/>
      <c r="B23" s="116"/>
      <c r="C23" s="116"/>
      <c r="D23" s="116"/>
      <c r="E23" s="116"/>
      <c r="F23" s="116"/>
      <c r="G23" s="116"/>
      <c r="H23" s="209"/>
      <c r="I23" s="122"/>
      <c r="J23" s="122"/>
      <c r="K23" s="123"/>
    </row>
    <row r="24" spans="1:11" ht="15">
      <c r="A24" s="64" t="s">
        <v>316</v>
      </c>
      <c r="B24" s="111">
        <f>SUM(B25:B26)</f>
        <v>755</v>
      </c>
      <c r="C24" s="111">
        <f aca="true" t="shared" si="4" ref="C24:K24">SUM(C25:C26)</f>
        <v>515</v>
      </c>
      <c r="D24" s="111">
        <f t="shared" si="4"/>
        <v>182</v>
      </c>
      <c r="E24" s="111">
        <f t="shared" si="4"/>
        <v>11</v>
      </c>
      <c r="F24" s="111">
        <f t="shared" si="4"/>
        <v>4</v>
      </c>
      <c r="G24" s="111">
        <f t="shared" si="4"/>
        <v>21</v>
      </c>
      <c r="H24" s="111">
        <f t="shared" si="4"/>
        <v>19</v>
      </c>
      <c r="I24" s="111">
        <f t="shared" si="4"/>
        <v>2</v>
      </c>
      <c r="J24" s="111">
        <f t="shared" si="4"/>
        <v>0</v>
      </c>
      <c r="K24" s="112">
        <f t="shared" si="4"/>
        <v>1</v>
      </c>
    </row>
    <row r="25" spans="1:11" ht="15">
      <c r="A25" s="65" t="s">
        <v>196</v>
      </c>
      <c r="B25" s="118">
        <f>SUM(C25:K25)</f>
        <v>555</v>
      </c>
      <c r="C25" s="119">
        <v>332</v>
      </c>
      <c r="D25" s="119">
        <v>168</v>
      </c>
      <c r="E25" s="119">
        <v>8</v>
      </c>
      <c r="F25" s="119">
        <v>4</v>
      </c>
      <c r="G25" s="119">
        <v>21</v>
      </c>
      <c r="H25" s="119">
        <v>19</v>
      </c>
      <c r="I25" s="119">
        <v>2</v>
      </c>
      <c r="J25" s="119">
        <v>0</v>
      </c>
      <c r="K25" s="119">
        <v>1</v>
      </c>
    </row>
    <row r="26" spans="1:11" ht="15">
      <c r="A26" s="65" t="s">
        <v>198</v>
      </c>
      <c r="B26" s="118">
        <f>SUM(C26:K26)</f>
        <v>200</v>
      </c>
      <c r="C26" s="119">
        <v>183</v>
      </c>
      <c r="D26" s="119">
        <v>14</v>
      </c>
      <c r="E26" s="119">
        <v>3</v>
      </c>
      <c r="F26" s="119">
        <v>0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</row>
    <row r="27" spans="1:11" ht="15">
      <c r="A27" s="65"/>
      <c r="B27" s="118"/>
      <c r="C27" s="119"/>
      <c r="D27" s="119"/>
      <c r="E27" s="119"/>
      <c r="F27" s="119"/>
      <c r="G27" s="122"/>
      <c r="H27" s="209"/>
      <c r="I27" s="111"/>
      <c r="J27" s="111"/>
      <c r="K27" s="112"/>
    </row>
    <row r="28" spans="1:11" ht="15">
      <c r="A28" s="64" t="s">
        <v>317</v>
      </c>
      <c r="B28" s="111">
        <f>SUM(B29:B30)</f>
        <v>421</v>
      </c>
      <c r="C28" s="111">
        <f aca="true" t="shared" si="5" ref="C28:K28">SUM(C29:C30)</f>
        <v>246</v>
      </c>
      <c r="D28" s="111">
        <f t="shared" si="5"/>
        <v>131</v>
      </c>
      <c r="E28" s="111">
        <f t="shared" si="5"/>
        <v>12</v>
      </c>
      <c r="F28" s="111">
        <f t="shared" si="5"/>
        <v>3</v>
      </c>
      <c r="G28" s="111">
        <f t="shared" si="5"/>
        <v>11</v>
      </c>
      <c r="H28" s="111">
        <f t="shared" si="5"/>
        <v>16</v>
      </c>
      <c r="I28" s="111">
        <f t="shared" si="5"/>
        <v>0</v>
      </c>
      <c r="J28" s="111">
        <f t="shared" si="5"/>
        <v>1</v>
      </c>
      <c r="K28" s="111">
        <f t="shared" si="5"/>
        <v>1</v>
      </c>
    </row>
    <row r="29" spans="1:11" ht="15">
      <c r="A29" s="65" t="s">
        <v>197</v>
      </c>
      <c r="B29" s="118">
        <f>SUM(C29:K29)</f>
        <v>390</v>
      </c>
      <c r="C29" s="119">
        <v>217</v>
      </c>
      <c r="D29" s="119">
        <v>129</v>
      </c>
      <c r="E29" s="119">
        <v>12</v>
      </c>
      <c r="F29" s="119">
        <v>3</v>
      </c>
      <c r="G29" s="119">
        <v>11</v>
      </c>
      <c r="H29" s="119">
        <v>16</v>
      </c>
      <c r="I29" s="119">
        <v>0</v>
      </c>
      <c r="J29" s="119">
        <v>1</v>
      </c>
      <c r="K29" s="119">
        <v>1</v>
      </c>
    </row>
    <row r="30" spans="1:11" ht="15">
      <c r="A30" s="65" t="s">
        <v>126</v>
      </c>
      <c r="B30" s="118">
        <f>SUM(C30:K30)</f>
        <v>31</v>
      </c>
      <c r="C30" s="119">
        <v>29</v>
      </c>
      <c r="D30" s="119">
        <v>2</v>
      </c>
      <c r="E30" s="119">
        <v>0</v>
      </c>
      <c r="F30" s="119">
        <v>0</v>
      </c>
      <c r="G30" s="119">
        <v>0</v>
      </c>
      <c r="H30" s="119">
        <v>0</v>
      </c>
      <c r="I30" s="119">
        <v>0</v>
      </c>
      <c r="J30" s="119">
        <v>0</v>
      </c>
      <c r="K30" s="119">
        <v>0</v>
      </c>
    </row>
    <row r="31" spans="1:11" ht="15">
      <c r="A31" s="65"/>
      <c r="B31" s="118"/>
      <c r="C31" s="119"/>
      <c r="D31" s="119"/>
      <c r="E31" s="119"/>
      <c r="F31" s="119"/>
      <c r="G31" s="122"/>
      <c r="H31" s="209"/>
      <c r="I31" s="119"/>
      <c r="J31" s="119"/>
      <c r="K31" s="120"/>
    </row>
    <row r="32" spans="1:11" ht="15">
      <c r="A32" s="64" t="s">
        <v>318</v>
      </c>
      <c r="B32" s="111">
        <f>SUM(B33)</f>
        <v>303</v>
      </c>
      <c r="C32" s="111">
        <f aca="true" t="shared" si="6" ref="C32:K32">SUM(C33)</f>
        <v>186</v>
      </c>
      <c r="D32" s="111">
        <f t="shared" si="6"/>
        <v>70</v>
      </c>
      <c r="E32" s="111">
        <f t="shared" si="6"/>
        <v>8</v>
      </c>
      <c r="F32" s="111">
        <f t="shared" si="6"/>
        <v>8</v>
      </c>
      <c r="G32" s="111">
        <f t="shared" si="6"/>
        <v>16</v>
      </c>
      <c r="H32" s="111">
        <f t="shared" si="6"/>
        <v>7</v>
      </c>
      <c r="I32" s="111">
        <f t="shared" si="6"/>
        <v>4</v>
      </c>
      <c r="J32" s="111">
        <f t="shared" si="6"/>
        <v>0</v>
      </c>
      <c r="K32" s="112">
        <f t="shared" si="6"/>
        <v>4</v>
      </c>
    </row>
    <row r="33" spans="1:11" ht="15">
      <c r="A33" s="65" t="s">
        <v>199</v>
      </c>
      <c r="B33" s="118">
        <f>SUM(C33:K33)</f>
        <v>303</v>
      </c>
      <c r="C33" s="119">
        <v>186</v>
      </c>
      <c r="D33" s="119">
        <v>70</v>
      </c>
      <c r="E33" s="119">
        <v>8</v>
      </c>
      <c r="F33" s="119">
        <v>8</v>
      </c>
      <c r="G33" s="119">
        <v>16</v>
      </c>
      <c r="H33" s="119">
        <v>7</v>
      </c>
      <c r="I33" s="119">
        <v>4</v>
      </c>
      <c r="J33" s="119">
        <v>0</v>
      </c>
      <c r="K33" s="119">
        <v>4</v>
      </c>
    </row>
    <row r="34" spans="1:11" ht="15">
      <c r="A34" s="65"/>
      <c r="B34" s="118"/>
      <c r="C34" s="116"/>
      <c r="D34" s="116"/>
      <c r="E34" s="116"/>
      <c r="F34" s="116"/>
      <c r="G34" s="122"/>
      <c r="H34" s="209"/>
      <c r="I34" s="122"/>
      <c r="J34" s="122"/>
      <c r="K34" s="123"/>
    </row>
    <row r="35" spans="1:11" ht="15">
      <c r="A35" s="64" t="s">
        <v>339</v>
      </c>
      <c r="B35" s="212">
        <f>SUM(B36:B38)</f>
        <v>795</v>
      </c>
      <c r="C35" s="212">
        <f aca="true" t="shared" si="7" ref="C35:K35">SUM(C36:C38)</f>
        <v>442</v>
      </c>
      <c r="D35" s="212">
        <f t="shared" si="7"/>
        <v>246</v>
      </c>
      <c r="E35" s="212">
        <f t="shared" si="7"/>
        <v>41</v>
      </c>
      <c r="F35" s="212">
        <f t="shared" si="7"/>
        <v>2</v>
      </c>
      <c r="G35" s="212">
        <f t="shared" si="7"/>
        <v>30</v>
      </c>
      <c r="H35" s="212">
        <f t="shared" si="7"/>
        <v>20</v>
      </c>
      <c r="I35" s="212">
        <f t="shared" si="7"/>
        <v>7</v>
      </c>
      <c r="J35" s="212">
        <f t="shared" si="7"/>
        <v>2</v>
      </c>
      <c r="K35" s="213">
        <f t="shared" si="7"/>
        <v>5</v>
      </c>
    </row>
    <row r="36" spans="1:11" ht="15">
      <c r="A36" s="65" t="s">
        <v>200</v>
      </c>
      <c r="B36" s="118">
        <f>SUM(C36:K36)</f>
        <v>521</v>
      </c>
      <c r="C36" s="119">
        <v>230</v>
      </c>
      <c r="D36" s="119">
        <v>191</v>
      </c>
      <c r="E36" s="119">
        <v>36</v>
      </c>
      <c r="F36" s="119">
        <v>2</v>
      </c>
      <c r="G36" s="119">
        <v>29</v>
      </c>
      <c r="H36" s="119">
        <v>20</v>
      </c>
      <c r="I36" s="119">
        <v>7</v>
      </c>
      <c r="J36" s="119">
        <v>1</v>
      </c>
      <c r="K36" s="119">
        <v>5</v>
      </c>
    </row>
    <row r="37" spans="1:11" ht="15">
      <c r="A37" s="65" t="s">
        <v>201</v>
      </c>
      <c r="B37" s="118">
        <f>SUM(C37:K37)</f>
        <v>221</v>
      </c>
      <c r="C37" s="119">
        <v>172</v>
      </c>
      <c r="D37" s="119">
        <v>45</v>
      </c>
      <c r="E37" s="119">
        <v>3</v>
      </c>
      <c r="F37" s="119">
        <v>0</v>
      </c>
      <c r="G37" s="119">
        <v>0</v>
      </c>
      <c r="H37" s="119">
        <v>0</v>
      </c>
      <c r="I37" s="119">
        <v>0</v>
      </c>
      <c r="J37" s="119">
        <v>1</v>
      </c>
      <c r="K37" s="119">
        <v>0</v>
      </c>
    </row>
    <row r="38" spans="1:11" ht="15">
      <c r="A38" s="65" t="s">
        <v>202</v>
      </c>
      <c r="B38" s="118">
        <f>SUM(C38:K38)</f>
        <v>53</v>
      </c>
      <c r="C38" s="119">
        <v>40</v>
      </c>
      <c r="D38" s="119">
        <v>10</v>
      </c>
      <c r="E38" s="119">
        <v>2</v>
      </c>
      <c r="F38" s="119">
        <v>0</v>
      </c>
      <c r="G38" s="119">
        <v>1</v>
      </c>
      <c r="H38" s="119">
        <v>0</v>
      </c>
      <c r="I38" s="119">
        <v>0</v>
      </c>
      <c r="J38" s="119">
        <v>0</v>
      </c>
      <c r="K38" s="119">
        <v>0</v>
      </c>
    </row>
    <row r="39" spans="1:11" ht="15">
      <c r="A39" s="65"/>
      <c r="B39" s="118"/>
      <c r="C39" s="116"/>
      <c r="D39" s="116"/>
      <c r="E39" s="116"/>
      <c r="F39" s="116"/>
      <c r="G39" s="122"/>
      <c r="H39" s="209"/>
      <c r="I39" s="122"/>
      <c r="J39" s="122"/>
      <c r="K39" s="123"/>
    </row>
    <row r="40" spans="1:11" ht="15">
      <c r="A40" s="64" t="s">
        <v>219</v>
      </c>
      <c r="B40" s="212">
        <f>SUM(B41:B43)</f>
        <v>740</v>
      </c>
      <c r="C40" s="212">
        <f aca="true" t="shared" si="8" ref="C40:K40">SUM(C41:C43)</f>
        <v>396</v>
      </c>
      <c r="D40" s="212">
        <f t="shared" si="8"/>
        <v>222</v>
      </c>
      <c r="E40" s="212">
        <f t="shared" si="8"/>
        <v>28</v>
      </c>
      <c r="F40" s="212">
        <f t="shared" si="8"/>
        <v>3</v>
      </c>
      <c r="G40" s="212">
        <f t="shared" si="8"/>
        <v>35</v>
      </c>
      <c r="H40" s="212">
        <f t="shared" si="8"/>
        <v>44</v>
      </c>
      <c r="I40" s="212">
        <f t="shared" si="8"/>
        <v>3</v>
      </c>
      <c r="J40" s="212">
        <f t="shared" si="8"/>
        <v>0</v>
      </c>
      <c r="K40" s="213">
        <f t="shared" si="8"/>
        <v>9</v>
      </c>
    </row>
    <row r="41" spans="1:11" ht="15">
      <c r="A41" s="65" t="s">
        <v>323</v>
      </c>
      <c r="B41" s="118">
        <f>SUM(C41:K41)</f>
        <v>395</v>
      </c>
      <c r="C41" s="119">
        <v>165</v>
      </c>
      <c r="D41" s="119">
        <v>134</v>
      </c>
      <c r="E41" s="119">
        <v>21</v>
      </c>
      <c r="F41" s="119">
        <v>3</v>
      </c>
      <c r="G41" s="119">
        <v>30</v>
      </c>
      <c r="H41" s="119">
        <v>32</v>
      </c>
      <c r="I41" s="119">
        <v>2</v>
      </c>
      <c r="J41" s="119">
        <v>0</v>
      </c>
      <c r="K41" s="119">
        <v>8</v>
      </c>
    </row>
    <row r="42" spans="1:11" ht="15">
      <c r="A42" s="65" t="s">
        <v>203</v>
      </c>
      <c r="B42" s="118">
        <f>SUM(C42:K42)</f>
        <v>221</v>
      </c>
      <c r="C42" s="119">
        <v>187</v>
      </c>
      <c r="D42" s="119">
        <v>32</v>
      </c>
      <c r="E42" s="119">
        <v>1</v>
      </c>
      <c r="F42" s="119">
        <v>0</v>
      </c>
      <c r="G42" s="119">
        <v>0</v>
      </c>
      <c r="H42" s="119">
        <v>1</v>
      </c>
      <c r="I42" s="119">
        <v>0</v>
      </c>
      <c r="J42" s="119">
        <v>0</v>
      </c>
      <c r="K42" s="119">
        <v>0</v>
      </c>
    </row>
    <row r="43" spans="1:11" ht="15">
      <c r="A43" s="65" t="s">
        <v>204</v>
      </c>
      <c r="B43" s="118">
        <f>SUM(C43:K43)</f>
        <v>124</v>
      </c>
      <c r="C43" s="119">
        <v>44</v>
      </c>
      <c r="D43" s="119">
        <v>56</v>
      </c>
      <c r="E43" s="119">
        <v>6</v>
      </c>
      <c r="F43" s="119">
        <v>0</v>
      </c>
      <c r="G43" s="119">
        <v>5</v>
      </c>
      <c r="H43" s="119">
        <v>11</v>
      </c>
      <c r="I43" s="119">
        <v>1</v>
      </c>
      <c r="J43" s="119">
        <v>0</v>
      </c>
      <c r="K43" s="119">
        <v>1</v>
      </c>
    </row>
    <row r="44" spans="1:11" ht="15">
      <c r="A44" s="65"/>
      <c r="B44" s="118"/>
      <c r="C44" s="116"/>
      <c r="D44" s="116"/>
      <c r="E44" s="116"/>
      <c r="F44" s="116"/>
      <c r="G44" s="122"/>
      <c r="H44" s="209"/>
      <c r="I44" s="118"/>
      <c r="J44" s="118"/>
      <c r="K44" s="234"/>
    </row>
    <row r="45" spans="1:11" ht="15">
      <c r="A45" s="64" t="s">
        <v>319</v>
      </c>
      <c r="B45" s="212">
        <f>SUM(B46:B47)</f>
        <v>556</v>
      </c>
      <c r="C45" s="212">
        <f aca="true" t="shared" si="9" ref="C45:K45">SUM(C46:C47)</f>
        <v>399</v>
      </c>
      <c r="D45" s="212">
        <f t="shared" si="9"/>
        <v>104</v>
      </c>
      <c r="E45" s="212">
        <f t="shared" si="9"/>
        <v>21</v>
      </c>
      <c r="F45" s="212">
        <f t="shared" si="9"/>
        <v>3</v>
      </c>
      <c r="G45" s="212">
        <f t="shared" si="9"/>
        <v>16</v>
      </c>
      <c r="H45" s="212">
        <f t="shared" si="9"/>
        <v>11</v>
      </c>
      <c r="I45" s="212">
        <f t="shared" si="9"/>
        <v>0</v>
      </c>
      <c r="J45" s="212">
        <f t="shared" si="9"/>
        <v>1</v>
      </c>
      <c r="K45" s="213">
        <f t="shared" si="9"/>
        <v>1</v>
      </c>
    </row>
    <row r="46" spans="1:11" ht="15">
      <c r="A46" s="65" t="s">
        <v>205</v>
      </c>
      <c r="B46" s="118">
        <f>SUM(C46:K46)</f>
        <v>482</v>
      </c>
      <c r="C46" s="119">
        <v>346</v>
      </c>
      <c r="D46" s="119">
        <v>83</v>
      </c>
      <c r="E46" s="119">
        <v>21</v>
      </c>
      <c r="F46" s="119">
        <v>3</v>
      </c>
      <c r="G46" s="119">
        <v>16</v>
      </c>
      <c r="H46" s="119">
        <v>11</v>
      </c>
      <c r="I46" s="119">
        <v>0</v>
      </c>
      <c r="J46" s="119">
        <v>1</v>
      </c>
      <c r="K46" s="119">
        <v>1</v>
      </c>
    </row>
    <row r="47" spans="1:11" ht="15">
      <c r="A47" s="65" t="s">
        <v>206</v>
      </c>
      <c r="B47" s="118">
        <f>SUM(C47:K47)</f>
        <v>74</v>
      </c>
      <c r="C47" s="119">
        <v>53</v>
      </c>
      <c r="D47" s="119">
        <v>21</v>
      </c>
      <c r="E47" s="119">
        <v>0</v>
      </c>
      <c r="F47" s="119">
        <v>0</v>
      </c>
      <c r="G47" s="119">
        <v>0</v>
      </c>
      <c r="H47" s="119">
        <v>0</v>
      </c>
      <c r="I47" s="119">
        <v>0</v>
      </c>
      <c r="J47" s="119">
        <v>0</v>
      </c>
      <c r="K47" s="119">
        <v>0</v>
      </c>
    </row>
    <row r="48" spans="1:11" ht="15">
      <c r="A48" s="65"/>
      <c r="B48" s="118"/>
      <c r="C48" s="122"/>
      <c r="D48" s="122"/>
      <c r="E48" s="122"/>
      <c r="F48" s="122"/>
      <c r="G48" s="122"/>
      <c r="H48" s="209"/>
      <c r="I48" s="122"/>
      <c r="J48" s="122"/>
      <c r="K48" s="123"/>
    </row>
    <row r="49" spans="1:11" ht="15">
      <c r="A49" s="64" t="s">
        <v>320</v>
      </c>
      <c r="B49" s="111">
        <f>SUM(B50:B51)</f>
        <v>365</v>
      </c>
      <c r="C49" s="111">
        <f aca="true" t="shared" si="10" ref="C49:K49">SUM(C50:C51)</f>
        <v>228</v>
      </c>
      <c r="D49" s="111">
        <f t="shared" si="10"/>
        <v>87</v>
      </c>
      <c r="E49" s="111">
        <f t="shared" si="10"/>
        <v>6</v>
      </c>
      <c r="F49" s="111">
        <f t="shared" si="10"/>
        <v>1</v>
      </c>
      <c r="G49" s="111">
        <f t="shared" si="10"/>
        <v>13</v>
      </c>
      <c r="H49" s="111">
        <f t="shared" si="10"/>
        <v>25</v>
      </c>
      <c r="I49" s="111">
        <f t="shared" si="10"/>
        <v>1</v>
      </c>
      <c r="J49" s="111">
        <f t="shared" si="10"/>
        <v>1</v>
      </c>
      <c r="K49" s="112">
        <f t="shared" si="10"/>
        <v>3</v>
      </c>
    </row>
    <row r="50" spans="1:11" ht="15">
      <c r="A50" s="65" t="s">
        <v>207</v>
      </c>
      <c r="B50" s="118">
        <f>SUM(C50:K50)</f>
        <v>123</v>
      </c>
      <c r="C50" s="119">
        <v>70</v>
      </c>
      <c r="D50" s="119">
        <v>32</v>
      </c>
      <c r="E50" s="119">
        <v>6</v>
      </c>
      <c r="F50" s="119">
        <v>0</v>
      </c>
      <c r="G50" s="119">
        <v>4</v>
      </c>
      <c r="H50" s="119">
        <v>7</v>
      </c>
      <c r="I50" s="119">
        <v>0</v>
      </c>
      <c r="J50" s="119">
        <v>1</v>
      </c>
      <c r="K50" s="119">
        <v>3</v>
      </c>
    </row>
    <row r="51" spans="1:11" ht="15">
      <c r="A51" s="65" t="s">
        <v>208</v>
      </c>
      <c r="B51" s="118">
        <f>SUM(C51:K51)</f>
        <v>242</v>
      </c>
      <c r="C51" s="119">
        <v>158</v>
      </c>
      <c r="D51" s="119">
        <v>55</v>
      </c>
      <c r="E51" s="119">
        <v>0</v>
      </c>
      <c r="F51" s="119">
        <v>1</v>
      </c>
      <c r="G51" s="119">
        <v>9</v>
      </c>
      <c r="H51" s="119">
        <v>18</v>
      </c>
      <c r="I51" s="119">
        <v>1</v>
      </c>
      <c r="J51" s="119">
        <v>0</v>
      </c>
      <c r="K51" s="119">
        <v>0</v>
      </c>
    </row>
    <row r="52" spans="1:11" ht="15">
      <c r="A52" s="71"/>
      <c r="B52" s="116"/>
      <c r="C52" s="119"/>
      <c r="D52" s="119"/>
      <c r="E52" s="119"/>
      <c r="F52" s="119"/>
      <c r="G52" s="119"/>
      <c r="H52" s="209"/>
      <c r="I52" s="122"/>
      <c r="J52" s="122"/>
      <c r="K52" s="123"/>
    </row>
    <row r="53" spans="1:11" ht="15">
      <c r="A53" s="64" t="s">
        <v>220</v>
      </c>
      <c r="B53" s="212">
        <f>SUM(B54:B56)</f>
        <v>631</v>
      </c>
      <c r="C53" s="212">
        <f aca="true" t="shared" si="11" ref="C53:K53">SUM(C54:C56)</f>
        <v>309</v>
      </c>
      <c r="D53" s="212">
        <f t="shared" si="11"/>
        <v>254</v>
      </c>
      <c r="E53" s="212">
        <f t="shared" si="11"/>
        <v>16</v>
      </c>
      <c r="F53" s="212">
        <f t="shared" si="11"/>
        <v>1</v>
      </c>
      <c r="G53" s="212">
        <f t="shared" si="11"/>
        <v>21</v>
      </c>
      <c r="H53" s="212">
        <f t="shared" si="11"/>
        <v>25</v>
      </c>
      <c r="I53" s="212">
        <f t="shared" si="11"/>
        <v>3</v>
      </c>
      <c r="J53" s="212">
        <f t="shared" si="11"/>
        <v>1</v>
      </c>
      <c r="K53" s="213">
        <f t="shared" si="11"/>
        <v>1</v>
      </c>
    </row>
    <row r="54" spans="1:11" ht="15">
      <c r="A54" s="65" t="s">
        <v>209</v>
      </c>
      <c r="B54" s="118">
        <f>SUM(C54:K54)</f>
        <v>338</v>
      </c>
      <c r="C54" s="119">
        <v>153</v>
      </c>
      <c r="D54" s="119">
        <v>132</v>
      </c>
      <c r="E54" s="119">
        <v>12</v>
      </c>
      <c r="F54" s="119">
        <v>1</v>
      </c>
      <c r="G54" s="119">
        <v>18</v>
      </c>
      <c r="H54" s="119">
        <v>19</v>
      </c>
      <c r="I54" s="119">
        <v>2</v>
      </c>
      <c r="J54" s="119">
        <v>0</v>
      </c>
      <c r="K54" s="119">
        <v>1</v>
      </c>
    </row>
    <row r="55" spans="1:11" ht="15">
      <c r="A55" s="65" t="s">
        <v>211</v>
      </c>
      <c r="B55" s="118">
        <f>SUM(C55:K55)</f>
        <v>201</v>
      </c>
      <c r="C55" s="119">
        <v>103</v>
      </c>
      <c r="D55" s="119">
        <v>94</v>
      </c>
      <c r="E55" s="119">
        <v>2</v>
      </c>
      <c r="F55" s="119">
        <v>0</v>
      </c>
      <c r="G55" s="119">
        <v>0</v>
      </c>
      <c r="H55" s="119">
        <v>0</v>
      </c>
      <c r="I55" s="119">
        <v>1</v>
      </c>
      <c r="J55" s="119">
        <v>1</v>
      </c>
      <c r="K55" s="119">
        <v>0</v>
      </c>
    </row>
    <row r="56" spans="1:11" ht="15">
      <c r="A56" s="65" t="s">
        <v>210</v>
      </c>
      <c r="B56" s="118">
        <f>SUM(C56:K56)</f>
        <v>92</v>
      </c>
      <c r="C56" s="119">
        <v>53</v>
      </c>
      <c r="D56" s="119">
        <v>28</v>
      </c>
      <c r="E56" s="119">
        <v>2</v>
      </c>
      <c r="F56" s="119">
        <v>0</v>
      </c>
      <c r="G56" s="119">
        <v>3</v>
      </c>
      <c r="H56" s="119">
        <v>6</v>
      </c>
      <c r="I56" s="119">
        <v>0</v>
      </c>
      <c r="J56" s="119">
        <v>0</v>
      </c>
      <c r="K56" s="119">
        <v>0</v>
      </c>
    </row>
    <row r="57" spans="1:11" ht="15">
      <c r="A57" s="65"/>
      <c r="B57" s="118"/>
      <c r="C57" s="119"/>
      <c r="D57" s="119"/>
      <c r="E57" s="119"/>
      <c r="F57" s="119"/>
      <c r="G57" s="122"/>
      <c r="H57" s="209"/>
      <c r="I57" s="116"/>
      <c r="J57" s="116"/>
      <c r="K57" s="117"/>
    </row>
    <row r="58" spans="1:11" ht="15">
      <c r="A58" s="64" t="s">
        <v>221</v>
      </c>
      <c r="B58" s="111">
        <f>SUM(B59)</f>
        <v>453</v>
      </c>
      <c r="C58" s="111">
        <f aca="true" t="shared" si="12" ref="C58:K58">SUM(C59)</f>
        <v>229</v>
      </c>
      <c r="D58" s="111">
        <f t="shared" si="12"/>
        <v>122</v>
      </c>
      <c r="E58" s="111">
        <f t="shared" si="12"/>
        <v>21</v>
      </c>
      <c r="F58" s="111">
        <f t="shared" si="12"/>
        <v>1</v>
      </c>
      <c r="G58" s="111">
        <f t="shared" si="12"/>
        <v>46</v>
      </c>
      <c r="H58" s="111">
        <f t="shared" si="12"/>
        <v>26</v>
      </c>
      <c r="I58" s="111">
        <f t="shared" si="12"/>
        <v>1</v>
      </c>
      <c r="J58" s="111">
        <f t="shared" si="12"/>
        <v>1</v>
      </c>
      <c r="K58" s="112">
        <f t="shared" si="12"/>
        <v>6</v>
      </c>
    </row>
    <row r="59" spans="1:11" ht="15">
      <c r="A59" s="65" t="s">
        <v>212</v>
      </c>
      <c r="B59" s="118">
        <f>SUM(C59:K59)</f>
        <v>453</v>
      </c>
      <c r="C59" s="119">
        <v>229</v>
      </c>
      <c r="D59" s="119">
        <v>122</v>
      </c>
      <c r="E59" s="119">
        <v>21</v>
      </c>
      <c r="F59" s="119">
        <v>1</v>
      </c>
      <c r="G59" s="119">
        <v>46</v>
      </c>
      <c r="H59" s="119">
        <v>26</v>
      </c>
      <c r="I59" s="119">
        <v>1</v>
      </c>
      <c r="J59" s="119">
        <v>1</v>
      </c>
      <c r="K59" s="119">
        <v>6</v>
      </c>
    </row>
    <row r="60" spans="1:11" ht="15">
      <c r="A60" s="65"/>
      <c r="B60" s="118"/>
      <c r="C60" s="119"/>
      <c r="D60" s="119"/>
      <c r="E60" s="119"/>
      <c r="F60" s="119"/>
      <c r="G60" s="122"/>
      <c r="H60" s="209"/>
      <c r="I60" s="116"/>
      <c r="J60" s="116"/>
      <c r="K60" s="117"/>
    </row>
    <row r="61" spans="1:11" ht="15">
      <c r="A61" s="64" t="s">
        <v>222</v>
      </c>
      <c r="B61" s="111">
        <f>SUM(B62:B64)</f>
        <v>605</v>
      </c>
      <c r="C61" s="111">
        <f aca="true" t="shared" si="13" ref="C61:K61">SUM(C62:C64)</f>
        <v>372</v>
      </c>
      <c r="D61" s="111">
        <f t="shared" si="13"/>
        <v>190</v>
      </c>
      <c r="E61" s="111">
        <f t="shared" si="13"/>
        <v>15</v>
      </c>
      <c r="F61" s="111">
        <f t="shared" si="13"/>
        <v>1</v>
      </c>
      <c r="G61" s="111">
        <f t="shared" si="13"/>
        <v>16</v>
      </c>
      <c r="H61" s="111">
        <f t="shared" si="13"/>
        <v>10</v>
      </c>
      <c r="I61" s="111">
        <f t="shared" si="13"/>
        <v>0</v>
      </c>
      <c r="J61" s="111">
        <f t="shared" si="13"/>
        <v>0</v>
      </c>
      <c r="K61" s="112">
        <f t="shared" si="13"/>
        <v>1</v>
      </c>
    </row>
    <row r="62" spans="1:11" ht="15">
      <c r="A62" s="65" t="s">
        <v>213</v>
      </c>
      <c r="B62" s="118">
        <f>SUM(C62:K62)</f>
        <v>99</v>
      </c>
      <c r="C62" s="119">
        <v>65</v>
      </c>
      <c r="D62" s="119">
        <v>30</v>
      </c>
      <c r="E62" s="119">
        <v>1</v>
      </c>
      <c r="F62" s="119">
        <v>0</v>
      </c>
      <c r="G62" s="119">
        <v>1</v>
      </c>
      <c r="H62" s="119">
        <v>2</v>
      </c>
      <c r="I62" s="119">
        <v>0</v>
      </c>
      <c r="J62" s="119">
        <v>0</v>
      </c>
      <c r="K62" s="119">
        <v>0</v>
      </c>
    </row>
    <row r="63" spans="1:11" ht="15">
      <c r="A63" s="65" t="s">
        <v>214</v>
      </c>
      <c r="B63" s="118">
        <f>SUM(C63:K63)</f>
        <v>185</v>
      </c>
      <c r="C63" s="119">
        <v>70</v>
      </c>
      <c r="D63" s="119">
        <v>84</v>
      </c>
      <c r="E63" s="119">
        <v>7</v>
      </c>
      <c r="F63" s="119">
        <v>1</v>
      </c>
      <c r="G63" s="119">
        <v>14</v>
      </c>
      <c r="H63" s="119">
        <v>8</v>
      </c>
      <c r="I63" s="119">
        <v>0</v>
      </c>
      <c r="J63" s="119">
        <v>0</v>
      </c>
      <c r="K63" s="119">
        <v>1</v>
      </c>
    </row>
    <row r="64" spans="1:11" ht="15">
      <c r="A64" s="65" t="s">
        <v>215</v>
      </c>
      <c r="B64" s="118">
        <f>SUM(C64:K64)</f>
        <v>321</v>
      </c>
      <c r="C64" s="119">
        <v>237</v>
      </c>
      <c r="D64" s="119">
        <v>76</v>
      </c>
      <c r="E64" s="119">
        <v>7</v>
      </c>
      <c r="F64" s="119">
        <v>0</v>
      </c>
      <c r="G64" s="119">
        <v>1</v>
      </c>
      <c r="H64" s="119">
        <v>0</v>
      </c>
      <c r="I64" s="119">
        <v>0</v>
      </c>
      <c r="J64" s="119">
        <v>0</v>
      </c>
      <c r="K64" s="119">
        <v>0</v>
      </c>
    </row>
    <row r="65" spans="1:11" ht="15">
      <c r="A65" s="65"/>
      <c r="B65" s="118"/>
      <c r="C65" s="119"/>
      <c r="D65" s="119"/>
      <c r="E65" s="119"/>
      <c r="F65" s="119"/>
      <c r="G65" s="122"/>
      <c r="H65" s="209"/>
      <c r="I65" s="116"/>
      <c r="J65" s="116"/>
      <c r="K65" s="117"/>
    </row>
    <row r="66" spans="1:11" ht="15">
      <c r="A66" s="64" t="s">
        <v>321</v>
      </c>
      <c r="B66" s="212">
        <f>SUM(B67:B68)</f>
        <v>598</v>
      </c>
      <c r="C66" s="212">
        <f aca="true" t="shared" si="14" ref="C66:K66">SUM(C67:C68)</f>
        <v>350</v>
      </c>
      <c r="D66" s="212">
        <f t="shared" si="14"/>
        <v>178</v>
      </c>
      <c r="E66" s="212">
        <f t="shared" si="14"/>
        <v>26</v>
      </c>
      <c r="F66" s="212">
        <f t="shared" si="14"/>
        <v>2</v>
      </c>
      <c r="G66" s="212">
        <f t="shared" si="14"/>
        <v>23</v>
      </c>
      <c r="H66" s="212">
        <f t="shared" si="14"/>
        <v>10</v>
      </c>
      <c r="I66" s="212">
        <f t="shared" si="14"/>
        <v>2</v>
      </c>
      <c r="J66" s="212">
        <f t="shared" si="14"/>
        <v>4</v>
      </c>
      <c r="K66" s="213">
        <f t="shared" si="14"/>
        <v>3</v>
      </c>
    </row>
    <row r="67" spans="1:11" ht="15">
      <c r="A67" s="65" t="s">
        <v>216</v>
      </c>
      <c r="B67" s="118">
        <f>SUM(C67:K67)</f>
        <v>481</v>
      </c>
      <c r="C67" s="119">
        <v>267</v>
      </c>
      <c r="D67" s="119">
        <v>151</v>
      </c>
      <c r="E67" s="119">
        <v>22</v>
      </c>
      <c r="F67" s="119">
        <v>2</v>
      </c>
      <c r="G67" s="119">
        <v>23</v>
      </c>
      <c r="H67" s="119">
        <v>9</v>
      </c>
      <c r="I67" s="119">
        <v>2</v>
      </c>
      <c r="J67" s="119">
        <v>3</v>
      </c>
      <c r="K67" s="119">
        <v>2</v>
      </c>
    </row>
    <row r="68" spans="1:11" ht="15">
      <c r="A68" s="65" t="s">
        <v>217</v>
      </c>
      <c r="B68" s="118">
        <f>SUM(C68:K68)</f>
        <v>117</v>
      </c>
      <c r="C68" s="119">
        <v>83</v>
      </c>
      <c r="D68" s="119">
        <v>27</v>
      </c>
      <c r="E68" s="119">
        <v>4</v>
      </c>
      <c r="F68" s="119">
        <v>0</v>
      </c>
      <c r="G68" s="119">
        <v>0</v>
      </c>
      <c r="H68" s="119">
        <v>1</v>
      </c>
      <c r="I68" s="119">
        <v>0</v>
      </c>
      <c r="J68" s="119">
        <v>1</v>
      </c>
      <c r="K68" s="119">
        <v>1</v>
      </c>
    </row>
    <row r="69" spans="1:11" ht="15">
      <c r="A69" s="65"/>
      <c r="B69" s="118"/>
      <c r="C69" s="119"/>
      <c r="D69" s="119"/>
      <c r="E69" s="119"/>
      <c r="F69" s="119"/>
      <c r="G69" s="122"/>
      <c r="H69" s="209"/>
      <c r="I69" s="116"/>
      <c r="J69" s="116"/>
      <c r="K69" s="117"/>
    </row>
    <row r="70" spans="1:11" ht="15">
      <c r="A70" s="64" t="s">
        <v>322</v>
      </c>
      <c r="B70" s="111">
        <f>SUM(B71:B73)</f>
        <v>410</v>
      </c>
      <c r="C70" s="111">
        <f aca="true" t="shared" si="15" ref="C70:K70">SUM(C71:C73)</f>
        <v>217</v>
      </c>
      <c r="D70" s="111">
        <f t="shared" si="15"/>
        <v>114</v>
      </c>
      <c r="E70" s="111">
        <f t="shared" si="15"/>
        <v>35</v>
      </c>
      <c r="F70" s="111">
        <f t="shared" si="15"/>
        <v>1</v>
      </c>
      <c r="G70" s="111">
        <f t="shared" si="15"/>
        <v>19</v>
      </c>
      <c r="H70" s="111">
        <f t="shared" si="15"/>
        <v>14</v>
      </c>
      <c r="I70" s="111">
        <f t="shared" si="15"/>
        <v>2</v>
      </c>
      <c r="J70" s="111">
        <f t="shared" si="15"/>
        <v>2</v>
      </c>
      <c r="K70" s="111">
        <f t="shared" si="15"/>
        <v>6</v>
      </c>
    </row>
    <row r="71" spans="1:11" ht="15">
      <c r="A71" s="75" t="s">
        <v>218</v>
      </c>
      <c r="B71" s="224">
        <f>SUM(C71:K71)</f>
        <v>314</v>
      </c>
      <c r="C71" s="119">
        <v>170</v>
      </c>
      <c r="D71" s="119">
        <v>70</v>
      </c>
      <c r="E71" s="119">
        <v>31</v>
      </c>
      <c r="F71" s="119">
        <v>1</v>
      </c>
      <c r="G71" s="119">
        <v>19</v>
      </c>
      <c r="H71" s="119">
        <v>14</v>
      </c>
      <c r="I71" s="119">
        <v>2</v>
      </c>
      <c r="J71" s="119">
        <v>2</v>
      </c>
      <c r="K71" s="119">
        <v>5</v>
      </c>
    </row>
    <row r="72" spans="1:11" ht="15">
      <c r="A72" s="75" t="s">
        <v>133</v>
      </c>
      <c r="B72" s="224">
        <f>SUM(C72:K72)</f>
        <v>37</v>
      </c>
      <c r="C72" s="119">
        <v>35</v>
      </c>
      <c r="D72" s="119">
        <v>1</v>
      </c>
      <c r="E72" s="119">
        <v>1</v>
      </c>
      <c r="F72" s="119">
        <v>0</v>
      </c>
      <c r="G72" s="119">
        <v>0</v>
      </c>
      <c r="H72" s="119">
        <v>0</v>
      </c>
      <c r="I72" s="119">
        <v>0</v>
      </c>
      <c r="J72" s="119">
        <v>0</v>
      </c>
      <c r="K72" s="119">
        <v>0</v>
      </c>
    </row>
    <row r="73" spans="1:11" ht="15">
      <c r="A73" s="77" t="s">
        <v>139</v>
      </c>
      <c r="B73" s="130">
        <f>SUM(C73:K73)</f>
        <v>59</v>
      </c>
      <c r="C73" s="131">
        <v>12</v>
      </c>
      <c r="D73" s="131">
        <v>43</v>
      </c>
      <c r="E73" s="131">
        <v>3</v>
      </c>
      <c r="F73" s="131">
        <v>0</v>
      </c>
      <c r="G73" s="131">
        <v>0</v>
      </c>
      <c r="H73" s="131">
        <v>0</v>
      </c>
      <c r="I73" s="131">
        <v>0</v>
      </c>
      <c r="J73" s="131">
        <v>0</v>
      </c>
      <c r="K73" s="131">
        <v>1</v>
      </c>
    </row>
    <row r="74" spans="1:11" ht="15">
      <c r="A74" s="80" t="s">
        <v>566</v>
      </c>
      <c r="B74" s="80"/>
      <c r="C74" s="80"/>
      <c r="D74" s="80"/>
      <c r="E74" s="80"/>
      <c r="F74" s="80"/>
      <c r="G74" s="128"/>
      <c r="I74" s="80"/>
      <c r="J74" s="80"/>
      <c r="K74" s="80"/>
    </row>
  </sheetData>
  <sheetProtection/>
  <mergeCells count="2">
    <mergeCell ref="A3:K3"/>
    <mergeCell ref="A4:K4"/>
  </mergeCells>
  <printOptions horizontalCentered="1" verticalCentered="1"/>
  <pageMargins left="0" right="0" top="0" bottom="0" header="0" footer="0.5118110236220472"/>
  <pageSetup horizontalDpi="300" verticalDpi="300" orientation="portrait" scale="4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9"/>
  </sheetPr>
  <dimension ref="A1:T59"/>
  <sheetViews>
    <sheetView zoomScale="65" zoomScaleNormal="65" zoomScalePageLayoutView="0" workbookViewId="0" topLeftCell="A1">
      <selection activeCell="A3" sqref="A3:K8"/>
    </sheetView>
  </sheetViews>
  <sheetFormatPr defaultColWidth="11.57421875" defaultRowHeight="12.75"/>
  <cols>
    <col min="1" max="1" width="50.421875" style="262" customWidth="1"/>
    <col min="2" max="2" width="13.421875" style="262" customWidth="1"/>
    <col min="3" max="3" width="14.140625" style="262" customWidth="1"/>
    <col min="4" max="4" width="13.28125" style="262" bestFit="1" customWidth="1"/>
    <col min="5" max="5" width="15.28125" style="262" customWidth="1"/>
    <col min="6" max="6" width="15.421875" style="262" customWidth="1"/>
    <col min="7" max="7" width="16.7109375" style="262" customWidth="1"/>
    <col min="8" max="8" width="16.00390625" style="262" customWidth="1"/>
    <col min="9" max="9" width="17.140625" style="262" customWidth="1"/>
    <col min="10" max="10" width="17.421875" style="262" customWidth="1"/>
    <col min="11" max="11" width="18.421875" style="262" customWidth="1"/>
    <col min="12" max="16384" width="11.421875" style="262" customWidth="1"/>
  </cols>
  <sheetData>
    <row r="1" spans="1:5" ht="15">
      <c r="A1" s="261" t="s">
        <v>28</v>
      </c>
      <c r="B1" s="261"/>
      <c r="C1" s="261"/>
      <c r="D1" s="261"/>
      <c r="E1" s="261"/>
    </row>
    <row r="2" spans="1:5" ht="15">
      <c r="A2" s="263"/>
      <c r="B2" s="263"/>
      <c r="C2" s="263"/>
      <c r="D2" s="263"/>
      <c r="E2" s="263"/>
    </row>
    <row r="3" spans="1:11" ht="15">
      <c r="A3" s="281" t="s">
        <v>184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 ht="15">
      <c r="A4" s="281" t="s">
        <v>275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</row>
    <row r="5" spans="1:11" ht="15">
      <c r="A5" s="282"/>
      <c r="B5" s="282"/>
      <c r="C5" s="282"/>
      <c r="D5" s="282"/>
      <c r="E5" s="282"/>
      <c r="F5" s="282"/>
      <c r="G5" s="282"/>
      <c r="H5" s="282"/>
      <c r="I5" s="282"/>
      <c r="J5" s="282"/>
      <c r="K5" s="282"/>
    </row>
    <row r="6" spans="1:11" ht="15">
      <c r="A6" s="283"/>
      <c r="B6" s="284" t="s">
        <v>549</v>
      </c>
      <c r="C6" s="285"/>
      <c r="D6" s="286"/>
      <c r="E6" s="287" t="s">
        <v>451</v>
      </c>
      <c r="F6" s="286"/>
      <c r="G6" s="286"/>
      <c r="H6" s="286"/>
      <c r="I6" s="286"/>
      <c r="J6" s="286"/>
      <c r="K6" s="286"/>
    </row>
    <row r="7" spans="1:11" ht="15">
      <c r="A7" s="288" t="s">
        <v>276</v>
      </c>
      <c r="B7" s="289"/>
      <c r="C7" s="290" t="s">
        <v>452</v>
      </c>
      <c r="D7" s="291" t="s">
        <v>453</v>
      </c>
      <c r="E7" s="290" t="s">
        <v>454</v>
      </c>
      <c r="F7" s="291" t="s">
        <v>454</v>
      </c>
      <c r="G7" s="290" t="s">
        <v>454</v>
      </c>
      <c r="H7" s="291" t="s">
        <v>455</v>
      </c>
      <c r="I7" s="290" t="s">
        <v>455</v>
      </c>
      <c r="J7" s="290" t="s">
        <v>456</v>
      </c>
      <c r="K7" s="291" t="s">
        <v>456</v>
      </c>
    </row>
    <row r="8" spans="1:11" ht="15">
      <c r="A8" s="292"/>
      <c r="B8" s="293"/>
      <c r="C8" s="294" t="s">
        <v>277</v>
      </c>
      <c r="D8" s="295" t="s">
        <v>458</v>
      </c>
      <c r="E8" s="294" t="s">
        <v>459</v>
      </c>
      <c r="F8" s="295" t="s">
        <v>460</v>
      </c>
      <c r="G8" s="294" t="s">
        <v>461</v>
      </c>
      <c r="H8" s="295" t="s">
        <v>460</v>
      </c>
      <c r="I8" s="294" t="s">
        <v>461</v>
      </c>
      <c r="J8" s="294" t="s">
        <v>460</v>
      </c>
      <c r="K8" s="295" t="s">
        <v>461</v>
      </c>
    </row>
    <row r="9" spans="1:11" ht="15">
      <c r="A9" s="264"/>
      <c r="B9" s="265"/>
      <c r="C9" s="266"/>
      <c r="D9" s="266"/>
      <c r="E9" s="266"/>
      <c r="F9" s="266"/>
      <c r="G9" s="266"/>
      <c r="H9" s="266"/>
      <c r="I9" s="266"/>
      <c r="J9" s="266"/>
      <c r="K9" s="266"/>
    </row>
    <row r="10" spans="1:11" ht="15">
      <c r="A10" s="267" t="s">
        <v>549</v>
      </c>
      <c r="B10" s="268">
        <f aca="true" t="shared" si="0" ref="B10:K10">SUM(B12:B14)</f>
        <v>10183</v>
      </c>
      <c r="C10" s="268">
        <f t="shared" si="0"/>
        <v>5960</v>
      </c>
      <c r="D10" s="268">
        <f t="shared" si="0"/>
        <v>2857</v>
      </c>
      <c r="E10" s="268">
        <f t="shared" si="0"/>
        <v>353</v>
      </c>
      <c r="F10" s="268">
        <f t="shared" si="0"/>
        <v>48</v>
      </c>
      <c r="G10" s="268">
        <f t="shared" si="0"/>
        <v>444</v>
      </c>
      <c r="H10" s="268">
        <f t="shared" si="0"/>
        <v>368</v>
      </c>
      <c r="I10" s="268">
        <f t="shared" si="0"/>
        <v>42</v>
      </c>
      <c r="J10" s="268">
        <f t="shared" si="0"/>
        <v>48</v>
      </c>
      <c r="K10" s="268">
        <f t="shared" si="0"/>
        <v>63</v>
      </c>
    </row>
    <row r="11" spans="1:11" ht="15">
      <c r="A11" s="269"/>
      <c r="B11" s="268"/>
      <c r="C11" s="268"/>
      <c r="D11" s="268"/>
      <c r="E11" s="268"/>
      <c r="F11" s="268"/>
      <c r="G11" s="268"/>
      <c r="H11" s="268"/>
      <c r="I11" s="268"/>
      <c r="J11" s="268"/>
      <c r="K11" s="268"/>
    </row>
    <row r="12" spans="1:13" ht="15">
      <c r="A12" s="270" t="s">
        <v>278</v>
      </c>
      <c r="B12" s="271">
        <f>SUM(C12:K12)</f>
        <v>3696</v>
      </c>
      <c r="C12" s="272">
        <v>1512</v>
      </c>
      <c r="D12" s="272">
        <v>1428</v>
      </c>
      <c r="E12" s="272">
        <v>252</v>
      </c>
      <c r="F12" s="272">
        <v>25</v>
      </c>
      <c r="G12" s="272">
        <v>212</v>
      </c>
      <c r="H12" s="272">
        <v>169</v>
      </c>
      <c r="I12" s="272">
        <v>19</v>
      </c>
      <c r="J12" s="272">
        <v>40</v>
      </c>
      <c r="K12" s="272">
        <v>39</v>
      </c>
      <c r="M12" s="273"/>
    </row>
    <row r="13" spans="1:13" ht="15">
      <c r="A13" s="270" t="s">
        <v>279</v>
      </c>
      <c r="B13" s="271">
        <f>SUM(C13:K13)</f>
        <v>3266</v>
      </c>
      <c r="C13" s="272">
        <v>1315</v>
      </c>
      <c r="D13" s="272">
        <v>1419</v>
      </c>
      <c r="E13" s="272">
        <v>93</v>
      </c>
      <c r="F13" s="272">
        <v>17</v>
      </c>
      <c r="G13" s="272">
        <v>169</v>
      </c>
      <c r="H13" s="272">
        <v>199</v>
      </c>
      <c r="I13" s="272">
        <v>23</v>
      </c>
      <c r="J13" s="272">
        <v>8</v>
      </c>
      <c r="K13" s="272">
        <v>23</v>
      </c>
      <c r="M13" s="273"/>
    </row>
    <row r="14" spans="1:13" ht="15">
      <c r="A14" s="270" t="s">
        <v>280</v>
      </c>
      <c r="B14" s="271">
        <f>SUM(C14:K14)</f>
        <v>3221</v>
      </c>
      <c r="C14" s="272">
        <v>3133</v>
      </c>
      <c r="D14" s="272">
        <v>10</v>
      </c>
      <c r="E14" s="272">
        <v>8</v>
      </c>
      <c r="F14" s="272">
        <v>6</v>
      </c>
      <c r="G14" s="272">
        <v>63</v>
      </c>
      <c r="H14" s="274">
        <v>0</v>
      </c>
      <c r="I14" s="272">
        <v>0</v>
      </c>
      <c r="J14" s="274">
        <v>0</v>
      </c>
      <c r="K14" s="274">
        <v>1</v>
      </c>
      <c r="M14" s="273"/>
    </row>
    <row r="15" spans="1:11" ht="15">
      <c r="A15" s="275"/>
      <c r="B15" s="276"/>
      <c r="C15" s="277"/>
      <c r="D15" s="277"/>
      <c r="E15" s="277"/>
      <c r="F15" s="277"/>
      <c r="G15" s="277"/>
      <c r="H15" s="277"/>
      <c r="I15" s="277"/>
      <c r="J15" s="277"/>
      <c r="K15" s="277"/>
    </row>
    <row r="16" ht="15">
      <c r="A16" s="262" t="s">
        <v>566</v>
      </c>
    </row>
    <row r="22" spans="2:11" ht="15">
      <c r="B22" s="278"/>
      <c r="C22" s="278"/>
      <c r="D22" s="278"/>
      <c r="E22" s="278"/>
      <c r="F22" s="278"/>
      <c r="G22" s="278"/>
      <c r="H22" s="278"/>
      <c r="I22" s="278"/>
      <c r="J22" s="278"/>
      <c r="K22" s="278"/>
    </row>
    <row r="23" spans="2:11" ht="15">
      <c r="B23" s="279"/>
      <c r="C23" s="279"/>
      <c r="D23" s="279"/>
      <c r="E23" s="279"/>
      <c r="F23" s="279"/>
      <c r="G23" s="279"/>
      <c r="H23" s="279"/>
      <c r="I23" s="279"/>
      <c r="J23" s="279"/>
      <c r="K23" s="278"/>
    </row>
    <row r="24" spans="2:11" ht="15">
      <c r="B24" s="279"/>
      <c r="C24" s="279"/>
      <c r="D24" s="279"/>
      <c r="E24" s="279"/>
      <c r="F24" s="279"/>
      <c r="G24" s="279"/>
      <c r="H24" s="279"/>
      <c r="I24" s="279"/>
      <c r="J24" s="279"/>
      <c r="K24" s="278"/>
    </row>
    <row r="25" spans="2:11" ht="15">
      <c r="B25" s="280"/>
      <c r="C25" s="280"/>
      <c r="D25" s="280"/>
      <c r="E25" s="280"/>
      <c r="F25" s="280"/>
      <c r="G25" s="280"/>
      <c r="H25" s="280"/>
      <c r="I25" s="280"/>
      <c r="J25" s="280"/>
      <c r="K25" s="278"/>
    </row>
    <row r="26" spans="2:11" ht="15">
      <c r="B26" s="278"/>
      <c r="C26" s="278"/>
      <c r="D26" s="278"/>
      <c r="E26" s="278"/>
      <c r="F26" s="278"/>
      <c r="G26" s="278"/>
      <c r="H26" s="278"/>
      <c r="I26" s="278"/>
      <c r="J26" s="278"/>
      <c r="K26" s="278"/>
    </row>
    <row r="27" spans="2:11" ht="15">
      <c r="B27" s="278"/>
      <c r="C27" s="278"/>
      <c r="D27" s="278"/>
      <c r="E27" s="278"/>
      <c r="F27" s="278"/>
      <c r="G27" s="278"/>
      <c r="H27" s="278"/>
      <c r="I27" s="278"/>
      <c r="J27" s="278"/>
      <c r="K27" s="278"/>
    </row>
    <row r="28" spans="2:11" ht="15">
      <c r="B28" s="278"/>
      <c r="C28" s="278"/>
      <c r="D28" s="278"/>
      <c r="E28" s="278"/>
      <c r="F28" s="278"/>
      <c r="G28" s="278"/>
      <c r="H28" s="278"/>
      <c r="I28" s="278"/>
      <c r="J28" s="278"/>
      <c r="K28" s="278"/>
    </row>
    <row r="29" spans="2:11" ht="15">
      <c r="B29" s="278"/>
      <c r="C29" s="278"/>
      <c r="D29" s="278"/>
      <c r="E29" s="278"/>
      <c r="F29" s="278"/>
      <c r="G29" s="278"/>
      <c r="H29" s="278"/>
      <c r="I29" s="278"/>
      <c r="J29" s="278"/>
      <c r="K29" s="278"/>
    </row>
    <row r="58" ht="15">
      <c r="T58" s="278"/>
    </row>
    <row r="59" ht="15">
      <c r="T59" s="278"/>
    </row>
  </sheetData>
  <sheetProtection/>
  <mergeCells count="4">
    <mergeCell ref="A1:E1"/>
    <mergeCell ref="A3:K3"/>
    <mergeCell ref="A4:K4"/>
    <mergeCell ref="B6:B8"/>
  </mergeCells>
  <printOptions horizontalCentered="1" verticalCentered="1"/>
  <pageMargins left="0.1968503937007874" right="0.1968503937007874" top="0.7480314960629921" bottom="0.7480314960629921" header="0.31496062992125984" footer="0.31496062992125984"/>
  <pageSetup horizontalDpi="300" verticalDpi="300" orientation="landscape" scale="6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92"/>
  <sheetViews>
    <sheetView zoomScale="55" zoomScaleNormal="55" zoomScaleSheetLayoutView="50" zoomScalePageLayoutView="0" workbookViewId="0" topLeftCell="A1">
      <selection activeCell="A3" sqref="A3:AM7"/>
    </sheetView>
  </sheetViews>
  <sheetFormatPr defaultColWidth="44.7109375" defaultRowHeight="18.75" customHeight="1"/>
  <cols>
    <col min="1" max="1" width="81.140625" style="153" customWidth="1"/>
    <col min="2" max="2" width="15.00390625" style="153" customWidth="1"/>
    <col min="3" max="38" width="8.7109375" style="153" customWidth="1"/>
    <col min="39" max="39" width="22.421875" style="153" customWidth="1"/>
    <col min="40" max="16384" width="44.7109375" style="153" customWidth="1"/>
  </cols>
  <sheetData>
    <row r="1" ht="18.75" customHeight="1">
      <c r="A1" s="51" t="s">
        <v>29</v>
      </c>
    </row>
    <row r="3" spans="1:39" s="176" customFormat="1" ht="29.25" customHeight="1">
      <c r="A3" s="171" t="s">
        <v>296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</row>
    <row r="4" spans="1:39" s="176" customFormat="1" ht="24.75" customHeight="1">
      <c r="A4" s="171" t="s">
        <v>185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</row>
    <row r="5" spans="1:39" s="176" customFormat="1" ht="18.75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2"/>
    </row>
    <row r="6" spans="1:39" s="178" customFormat="1" ht="18.75" customHeight="1">
      <c r="A6" s="306"/>
      <c r="B6" s="307" t="s">
        <v>582</v>
      </c>
      <c r="C6" s="308" t="s">
        <v>462</v>
      </c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10" t="s">
        <v>463</v>
      </c>
    </row>
    <row r="7" spans="1:39" ht="18.75" customHeight="1">
      <c r="A7" s="311" t="s">
        <v>529</v>
      </c>
      <c r="B7" s="312" t="s">
        <v>549</v>
      </c>
      <c r="C7" s="312" t="s">
        <v>464</v>
      </c>
      <c r="D7" s="312" t="s">
        <v>465</v>
      </c>
      <c r="E7" s="312" t="s">
        <v>466</v>
      </c>
      <c r="F7" s="312" t="s">
        <v>467</v>
      </c>
      <c r="G7" s="312" t="s">
        <v>468</v>
      </c>
      <c r="H7" s="312" t="s">
        <v>469</v>
      </c>
      <c r="I7" s="312" t="s">
        <v>470</v>
      </c>
      <c r="J7" s="312">
        <v>7</v>
      </c>
      <c r="K7" s="312">
        <v>8</v>
      </c>
      <c r="L7" s="312">
        <v>9</v>
      </c>
      <c r="M7" s="312">
        <v>10</v>
      </c>
      <c r="N7" s="312">
        <v>11</v>
      </c>
      <c r="O7" s="312">
        <v>12</v>
      </c>
      <c r="P7" s="312">
        <v>13</v>
      </c>
      <c r="Q7" s="312">
        <v>14</v>
      </c>
      <c r="R7" s="312">
        <v>15</v>
      </c>
      <c r="S7" s="312">
        <v>16</v>
      </c>
      <c r="T7" s="312">
        <v>17</v>
      </c>
      <c r="U7" s="312">
        <v>18</v>
      </c>
      <c r="V7" s="312">
        <v>19</v>
      </c>
      <c r="W7" s="312">
        <v>21</v>
      </c>
      <c r="X7" s="312">
        <v>22</v>
      </c>
      <c r="Y7" s="312">
        <v>24</v>
      </c>
      <c r="Z7" s="312">
        <v>25</v>
      </c>
      <c r="AA7" s="312">
        <v>26</v>
      </c>
      <c r="AB7" s="312">
        <v>32</v>
      </c>
      <c r="AC7" s="312">
        <v>36</v>
      </c>
      <c r="AD7" s="312">
        <v>38</v>
      </c>
      <c r="AE7" s="312">
        <v>39</v>
      </c>
      <c r="AF7" s="312">
        <v>40</v>
      </c>
      <c r="AG7" s="312">
        <v>44</v>
      </c>
      <c r="AH7" s="312">
        <v>50</v>
      </c>
      <c r="AI7" s="312">
        <v>52</v>
      </c>
      <c r="AJ7" s="312">
        <v>57</v>
      </c>
      <c r="AK7" s="312">
        <v>61</v>
      </c>
      <c r="AL7" s="312">
        <v>88</v>
      </c>
      <c r="AM7" s="313" t="s">
        <v>462</v>
      </c>
    </row>
    <row r="8" spans="1:39" s="178" customFormat="1" ht="18.75" customHeight="1">
      <c r="A8" s="253"/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/>
      <c r="AM8" s="297"/>
    </row>
    <row r="9" spans="1:39" s="177" customFormat="1" ht="18.75" customHeight="1">
      <c r="A9" s="110" t="s">
        <v>549</v>
      </c>
      <c r="B9" s="111">
        <v>10183</v>
      </c>
      <c r="C9" s="111">
        <v>1552</v>
      </c>
      <c r="D9" s="111">
        <v>3799</v>
      </c>
      <c r="E9" s="111">
        <v>2585</v>
      </c>
      <c r="F9" s="111">
        <v>1109</v>
      </c>
      <c r="G9" s="111">
        <v>523</v>
      </c>
      <c r="H9" s="111">
        <v>263</v>
      </c>
      <c r="I9" s="111">
        <v>149</v>
      </c>
      <c r="J9" s="111">
        <v>56</v>
      </c>
      <c r="K9" s="111">
        <v>41</v>
      </c>
      <c r="L9" s="111">
        <v>16</v>
      </c>
      <c r="M9" s="111">
        <v>27</v>
      </c>
      <c r="N9" s="111">
        <v>6</v>
      </c>
      <c r="O9" s="111">
        <v>10</v>
      </c>
      <c r="P9" s="111">
        <v>9</v>
      </c>
      <c r="Q9" s="111">
        <v>5</v>
      </c>
      <c r="R9" s="111">
        <v>2</v>
      </c>
      <c r="S9" s="111">
        <v>1</v>
      </c>
      <c r="T9" s="111">
        <v>4</v>
      </c>
      <c r="U9" s="111">
        <v>3</v>
      </c>
      <c r="V9" s="111">
        <v>2</v>
      </c>
      <c r="W9" s="111">
        <v>2</v>
      </c>
      <c r="X9" s="111">
        <v>1</v>
      </c>
      <c r="Y9" s="111">
        <v>3</v>
      </c>
      <c r="Z9" s="111">
        <v>1</v>
      </c>
      <c r="AA9" s="111">
        <v>2</v>
      </c>
      <c r="AB9" s="111">
        <v>2</v>
      </c>
      <c r="AC9" s="111">
        <v>1</v>
      </c>
      <c r="AD9" s="111">
        <v>1</v>
      </c>
      <c r="AE9" s="111">
        <v>1</v>
      </c>
      <c r="AF9" s="111">
        <v>1</v>
      </c>
      <c r="AG9" s="111">
        <v>1</v>
      </c>
      <c r="AH9" s="111">
        <v>1</v>
      </c>
      <c r="AI9" s="111">
        <v>1</v>
      </c>
      <c r="AJ9" s="111">
        <v>1</v>
      </c>
      <c r="AK9" s="111">
        <v>1</v>
      </c>
      <c r="AL9" s="111">
        <v>1</v>
      </c>
      <c r="AM9" s="112">
        <v>19092</v>
      </c>
    </row>
    <row r="10" spans="1:39" s="177" customFormat="1" ht="18.75" customHeight="1">
      <c r="A10" s="110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2"/>
    </row>
    <row r="11" spans="1:39" s="298" customFormat="1" ht="18.75" customHeight="1">
      <c r="A11" s="110" t="s">
        <v>274</v>
      </c>
      <c r="B11" s="111">
        <v>8156</v>
      </c>
      <c r="C11" s="111">
        <v>1552</v>
      </c>
      <c r="D11" s="111">
        <v>3104</v>
      </c>
      <c r="E11" s="111">
        <v>1901</v>
      </c>
      <c r="F11" s="111">
        <v>757</v>
      </c>
      <c r="G11" s="111">
        <v>381</v>
      </c>
      <c r="H11" s="111">
        <v>170</v>
      </c>
      <c r="I11" s="111">
        <v>109</v>
      </c>
      <c r="J11" s="111">
        <v>44</v>
      </c>
      <c r="K11" s="111">
        <v>35</v>
      </c>
      <c r="L11" s="111">
        <v>14</v>
      </c>
      <c r="M11" s="111">
        <v>27</v>
      </c>
      <c r="N11" s="111">
        <v>5</v>
      </c>
      <c r="O11" s="111">
        <v>10</v>
      </c>
      <c r="P11" s="111">
        <v>9</v>
      </c>
      <c r="Q11" s="111">
        <v>5</v>
      </c>
      <c r="R11" s="111">
        <v>2</v>
      </c>
      <c r="S11" s="111">
        <v>1</v>
      </c>
      <c r="T11" s="111">
        <v>4</v>
      </c>
      <c r="U11" s="111">
        <v>3</v>
      </c>
      <c r="V11" s="111">
        <v>2</v>
      </c>
      <c r="W11" s="111">
        <v>2</v>
      </c>
      <c r="X11" s="111">
        <v>1</v>
      </c>
      <c r="Y11" s="111">
        <v>3</v>
      </c>
      <c r="Z11" s="111">
        <v>1</v>
      </c>
      <c r="AA11" s="111">
        <v>2</v>
      </c>
      <c r="AB11" s="111">
        <v>2</v>
      </c>
      <c r="AC11" s="111">
        <v>1</v>
      </c>
      <c r="AD11" s="111">
        <v>1</v>
      </c>
      <c r="AE11" s="111">
        <v>1</v>
      </c>
      <c r="AF11" s="111">
        <v>1</v>
      </c>
      <c r="AG11" s="111">
        <v>1</v>
      </c>
      <c r="AH11" s="111">
        <v>1</v>
      </c>
      <c r="AI11" s="111">
        <v>1</v>
      </c>
      <c r="AJ11" s="111">
        <v>1</v>
      </c>
      <c r="AK11" s="111">
        <v>1</v>
      </c>
      <c r="AL11" s="111">
        <v>1</v>
      </c>
      <c r="AM11" s="112">
        <v>14539</v>
      </c>
    </row>
    <row r="12" spans="1:39" s="177" customFormat="1" ht="18.75" customHeight="1">
      <c r="A12" s="64" t="s">
        <v>313</v>
      </c>
      <c r="B12" s="111">
        <v>895</v>
      </c>
      <c r="C12" s="111">
        <v>116</v>
      </c>
      <c r="D12" s="111">
        <v>383</v>
      </c>
      <c r="E12" s="111">
        <v>215</v>
      </c>
      <c r="F12" s="111">
        <v>91</v>
      </c>
      <c r="G12" s="111">
        <v>33</v>
      </c>
      <c r="H12" s="111">
        <v>23</v>
      </c>
      <c r="I12" s="111">
        <v>12</v>
      </c>
      <c r="J12" s="111">
        <v>3</v>
      </c>
      <c r="K12" s="111">
        <v>5</v>
      </c>
      <c r="L12" s="111">
        <v>0</v>
      </c>
      <c r="M12" s="111">
        <v>5</v>
      </c>
      <c r="N12" s="111">
        <v>0</v>
      </c>
      <c r="O12" s="111">
        <v>1</v>
      </c>
      <c r="P12" s="111">
        <v>2</v>
      </c>
      <c r="Q12" s="111">
        <v>0</v>
      </c>
      <c r="R12" s="111">
        <v>0</v>
      </c>
      <c r="S12" s="111">
        <v>0</v>
      </c>
      <c r="T12" s="111">
        <v>1</v>
      </c>
      <c r="U12" s="111">
        <v>0</v>
      </c>
      <c r="V12" s="111">
        <v>0</v>
      </c>
      <c r="W12" s="111">
        <v>1</v>
      </c>
      <c r="X12" s="111">
        <v>0</v>
      </c>
      <c r="Y12" s="111">
        <v>2</v>
      </c>
      <c r="Z12" s="111">
        <v>0</v>
      </c>
      <c r="AA12" s="111">
        <v>0</v>
      </c>
      <c r="AB12" s="111">
        <v>1</v>
      </c>
      <c r="AC12" s="111">
        <v>1</v>
      </c>
      <c r="AD12" s="111">
        <v>0</v>
      </c>
      <c r="AE12" s="111">
        <v>0</v>
      </c>
      <c r="AF12" s="111">
        <v>0</v>
      </c>
      <c r="AG12" s="111">
        <v>0</v>
      </c>
      <c r="AH12" s="111">
        <v>0</v>
      </c>
      <c r="AI12" s="111">
        <v>0</v>
      </c>
      <c r="AJ12" s="111">
        <v>0</v>
      </c>
      <c r="AK12" s="111">
        <v>0</v>
      </c>
      <c r="AL12" s="111">
        <v>0</v>
      </c>
      <c r="AM12" s="112">
        <v>1708</v>
      </c>
    </row>
    <row r="13" spans="1:39" ht="18.75" customHeight="1">
      <c r="A13" s="65" t="s">
        <v>192</v>
      </c>
      <c r="B13" s="118">
        <v>895</v>
      </c>
      <c r="C13" s="119">
        <v>116</v>
      </c>
      <c r="D13" s="119">
        <v>383</v>
      </c>
      <c r="E13" s="119">
        <v>215</v>
      </c>
      <c r="F13" s="119">
        <v>91</v>
      </c>
      <c r="G13" s="119">
        <v>33</v>
      </c>
      <c r="H13" s="119">
        <v>23</v>
      </c>
      <c r="I13" s="119">
        <v>12</v>
      </c>
      <c r="J13" s="119">
        <v>3</v>
      </c>
      <c r="K13" s="119">
        <v>5</v>
      </c>
      <c r="L13" s="119">
        <v>0</v>
      </c>
      <c r="M13" s="119">
        <v>5</v>
      </c>
      <c r="N13" s="119">
        <v>0</v>
      </c>
      <c r="O13" s="119">
        <v>1</v>
      </c>
      <c r="P13" s="119">
        <v>2</v>
      </c>
      <c r="Q13" s="119">
        <v>0</v>
      </c>
      <c r="R13" s="119">
        <v>0</v>
      </c>
      <c r="S13" s="119">
        <v>0</v>
      </c>
      <c r="T13" s="119">
        <v>1</v>
      </c>
      <c r="U13" s="119">
        <v>0</v>
      </c>
      <c r="V13" s="119">
        <v>0</v>
      </c>
      <c r="W13" s="119">
        <v>1</v>
      </c>
      <c r="X13" s="119">
        <v>0</v>
      </c>
      <c r="Y13" s="119">
        <v>2</v>
      </c>
      <c r="Z13" s="119">
        <v>0</v>
      </c>
      <c r="AA13" s="119">
        <v>0</v>
      </c>
      <c r="AB13" s="119">
        <v>1</v>
      </c>
      <c r="AC13" s="119">
        <v>1</v>
      </c>
      <c r="AD13" s="119">
        <v>0</v>
      </c>
      <c r="AE13" s="119">
        <v>0</v>
      </c>
      <c r="AF13" s="119">
        <v>0</v>
      </c>
      <c r="AG13" s="119">
        <v>0</v>
      </c>
      <c r="AH13" s="119">
        <v>0</v>
      </c>
      <c r="AI13" s="119">
        <v>0</v>
      </c>
      <c r="AJ13" s="119">
        <v>0</v>
      </c>
      <c r="AK13" s="119">
        <v>0</v>
      </c>
      <c r="AL13" s="119">
        <v>0</v>
      </c>
      <c r="AM13" s="234">
        <v>1708</v>
      </c>
    </row>
    <row r="14" spans="1:39" ht="18.75" customHeight="1">
      <c r="A14" s="65"/>
      <c r="B14" s="118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2"/>
    </row>
    <row r="15" spans="1:39" ht="18.75" customHeight="1">
      <c r="A15" s="64" t="s">
        <v>314</v>
      </c>
      <c r="B15" s="111">
        <v>464</v>
      </c>
      <c r="C15" s="111">
        <v>77</v>
      </c>
      <c r="D15" s="111">
        <v>125</v>
      </c>
      <c r="E15" s="111">
        <v>155</v>
      </c>
      <c r="F15" s="111">
        <v>35</v>
      </c>
      <c r="G15" s="111">
        <v>31</v>
      </c>
      <c r="H15" s="111">
        <v>8</v>
      </c>
      <c r="I15" s="111">
        <v>7</v>
      </c>
      <c r="J15" s="111">
        <v>6</v>
      </c>
      <c r="K15" s="111">
        <v>3</v>
      </c>
      <c r="L15" s="111">
        <v>3</v>
      </c>
      <c r="M15" s="111">
        <v>7</v>
      </c>
      <c r="N15" s="111">
        <v>0</v>
      </c>
      <c r="O15" s="111">
        <v>4</v>
      </c>
      <c r="P15" s="111">
        <v>0</v>
      </c>
      <c r="Q15" s="111">
        <v>0</v>
      </c>
      <c r="R15" s="111">
        <v>0</v>
      </c>
      <c r="S15" s="111">
        <v>0</v>
      </c>
      <c r="T15" s="111">
        <v>0</v>
      </c>
      <c r="U15" s="111">
        <v>1</v>
      </c>
      <c r="V15" s="111">
        <v>0</v>
      </c>
      <c r="W15" s="111">
        <v>0</v>
      </c>
      <c r="X15" s="111">
        <v>0</v>
      </c>
      <c r="Y15" s="111">
        <v>0</v>
      </c>
      <c r="Z15" s="111">
        <v>0</v>
      </c>
      <c r="AA15" s="111">
        <v>0</v>
      </c>
      <c r="AB15" s="111">
        <v>0</v>
      </c>
      <c r="AC15" s="111">
        <v>0</v>
      </c>
      <c r="AD15" s="111">
        <v>0</v>
      </c>
      <c r="AE15" s="111">
        <v>0</v>
      </c>
      <c r="AF15" s="111">
        <v>0</v>
      </c>
      <c r="AG15" s="111">
        <v>0</v>
      </c>
      <c r="AH15" s="111">
        <v>1</v>
      </c>
      <c r="AI15" s="111">
        <v>0</v>
      </c>
      <c r="AJ15" s="111">
        <v>0</v>
      </c>
      <c r="AK15" s="111">
        <v>1</v>
      </c>
      <c r="AL15" s="111">
        <v>0</v>
      </c>
      <c r="AM15" s="112">
        <v>1086</v>
      </c>
    </row>
    <row r="16" spans="1:39" ht="18.75" customHeight="1">
      <c r="A16" s="65" t="s">
        <v>193</v>
      </c>
      <c r="B16" s="118">
        <v>464</v>
      </c>
      <c r="C16" s="119">
        <v>77</v>
      </c>
      <c r="D16" s="119">
        <v>125</v>
      </c>
      <c r="E16" s="119">
        <v>155</v>
      </c>
      <c r="F16" s="119">
        <v>35</v>
      </c>
      <c r="G16" s="119">
        <v>31</v>
      </c>
      <c r="H16" s="119">
        <v>8</v>
      </c>
      <c r="I16" s="119">
        <v>7</v>
      </c>
      <c r="J16" s="119">
        <v>6</v>
      </c>
      <c r="K16" s="119">
        <v>3</v>
      </c>
      <c r="L16" s="119">
        <v>3</v>
      </c>
      <c r="M16" s="119">
        <v>7</v>
      </c>
      <c r="N16" s="119">
        <v>0</v>
      </c>
      <c r="O16" s="119">
        <v>4</v>
      </c>
      <c r="P16" s="119">
        <v>0</v>
      </c>
      <c r="Q16" s="119">
        <v>0</v>
      </c>
      <c r="R16" s="119">
        <v>0</v>
      </c>
      <c r="S16" s="119">
        <v>0</v>
      </c>
      <c r="T16" s="119">
        <v>0</v>
      </c>
      <c r="U16" s="119">
        <v>1</v>
      </c>
      <c r="V16" s="119">
        <v>0</v>
      </c>
      <c r="W16" s="119">
        <v>0</v>
      </c>
      <c r="X16" s="119">
        <v>0</v>
      </c>
      <c r="Y16" s="119">
        <v>0</v>
      </c>
      <c r="Z16" s="119">
        <v>0</v>
      </c>
      <c r="AA16" s="119">
        <v>0</v>
      </c>
      <c r="AB16" s="119">
        <v>0</v>
      </c>
      <c r="AC16" s="119">
        <v>0</v>
      </c>
      <c r="AD16" s="119">
        <v>0</v>
      </c>
      <c r="AE16" s="119">
        <v>0</v>
      </c>
      <c r="AF16" s="119">
        <v>0</v>
      </c>
      <c r="AG16" s="119">
        <v>0</v>
      </c>
      <c r="AH16" s="119">
        <v>1</v>
      </c>
      <c r="AI16" s="119">
        <v>0</v>
      </c>
      <c r="AJ16" s="119">
        <v>0</v>
      </c>
      <c r="AK16" s="119">
        <v>1</v>
      </c>
      <c r="AL16" s="119">
        <v>0</v>
      </c>
      <c r="AM16" s="234">
        <v>1086</v>
      </c>
    </row>
    <row r="17" spans="1:39" ht="18.75" customHeight="1">
      <c r="A17" s="65"/>
      <c r="B17" s="118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2"/>
    </row>
    <row r="18" spans="1:39" ht="18.75" customHeight="1">
      <c r="A18" s="64" t="s">
        <v>315</v>
      </c>
      <c r="B18" s="111">
        <v>1193</v>
      </c>
      <c r="C18" s="111">
        <v>219</v>
      </c>
      <c r="D18" s="111">
        <v>420</v>
      </c>
      <c r="E18" s="111">
        <v>301</v>
      </c>
      <c r="F18" s="111">
        <v>129</v>
      </c>
      <c r="G18" s="111">
        <v>48</v>
      </c>
      <c r="H18" s="111">
        <v>31</v>
      </c>
      <c r="I18" s="111">
        <v>14</v>
      </c>
      <c r="J18" s="111">
        <v>4</v>
      </c>
      <c r="K18" s="111">
        <v>11</v>
      </c>
      <c r="L18" s="111">
        <v>2</v>
      </c>
      <c r="M18" s="111">
        <v>2</v>
      </c>
      <c r="N18" s="111">
        <v>0</v>
      </c>
      <c r="O18" s="111">
        <v>3</v>
      </c>
      <c r="P18" s="111">
        <v>3</v>
      </c>
      <c r="Q18" s="111">
        <v>1</v>
      </c>
      <c r="R18" s="111">
        <v>2</v>
      </c>
      <c r="S18" s="111">
        <v>0</v>
      </c>
      <c r="T18" s="111">
        <v>1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0</v>
      </c>
      <c r="AA18" s="111">
        <v>1</v>
      </c>
      <c r="AB18" s="111">
        <v>0</v>
      </c>
      <c r="AC18" s="111">
        <v>0</v>
      </c>
      <c r="AD18" s="111">
        <v>0</v>
      </c>
      <c r="AE18" s="111">
        <v>0</v>
      </c>
      <c r="AF18" s="111">
        <v>0</v>
      </c>
      <c r="AG18" s="111">
        <v>1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2">
        <v>2200</v>
      </c>
    </row>
    <row r="19" spans="1:39" s="177" customFormat="1" ht="18.75" customHeight="1">
      <c r="A19" s="65" t="s">
        <v>194</v>
      </c>
      <c r="B19" s="118">
        <v>722</v>
      </c>
      <c r="C19" s="119">
        <v>151</v>
      </c>
      <c r="D19" s="119">
        <v>224</v>
      </c>
      <c r="E19" s="119">
        <v>177</v>
      </c>
      <c r="F19" s="119">
        <v>74</v>
      </c>
      <c r="G19" s="119">
        <v>34</v>
      </c>
      <c r="H19" s="119">
        <v>25</v>
      </c>
      <c r="I19" s="119">
        <v>10</v>
      </c>
      <c r="J19" s="119">
        <v>4</v>
      </c>
      <c r="K19" s="119">
        <v>9</v>
      </c>
      <c r="L19" s="119">
        <v>2</v>
      </c>
      <c r="M19" s="119">
        <v>2</v>
      </c>
      <c r="N19" s="119">
        <v>0</v>
      </c>
      <c r="O19" s="119">
        <v>2</v>
      </c>
      <c r="P19" s="119">
        <v>3</v>
      </c>
      <c r="Q19" s="119">
        <v>0</v>
      </c>
      <c r="R19" s="119">
        <v>2</v>
      </c>
      <c r="S19" s="119">
        <v>0</v>
      </c>
      <c r="T19" s="119">
        <v>1</v>
      </c>
      <c r="U19" s="119">
        <v>0</v>
      </c>
      <c r="V19" s="119">
        <v>0</v>
      </c>
      <c r="W19" s="119">
        <v>0</v>
      </c>
      <c r="X19" s="119">
        <v>0</v>
      </c>
      <c r="Y19" s="119">
        <v>0</v>
      </c>
      <c r="Z19" s="119">
        <v>0</v>
      </c>
      <c r="AA19" s="119">
        <v>1</v>
      </c>
      <c r="AB19" s="119">
        <v>0</v>
      </c>
      <c r="AC19" s="119">
        <v>0</v>
      </c>
      <c r="AD19" s="119">
        <v>0</v>
      </c>
      <c r="AE19" s="119">
        <v>0</v>
      </c>
      <c r="AF19" s="119">
        <v>0</v>
      </c>
      <c r="AG19" s="119">
        <v>1</v>
      </c>
      <c r="AH19" s="119">
        <v>0</v>
      </c>
      <c r="AI19" s="119">
        <v>0</v>
      </c>
      <c r="AJ19" s="119">
        <v>0</v>
      </c>
      <c r="AK19" s="119">
        <v>0</v>
      </c>
      <c r="AL19" s="119">
        <v>0</v>
      </c>
      <c r="AM19" s="234">
        <v>1439</v>
      </c>
    </row>
    <row r="20" spans="1:39" s="133" customFormat="1" ht="18.75" customHeight="1">
      <c r="A20" s="65" t="s">
        <v>195</v>
      </c>
      <c r="B20" s="118">
        <v>471</v>
      </c>
      <c r="C20" s="119">
        <v>68</v>
      </c>
      <c r="D20" s="119">
        <v>196</v>
      </c>
      <c r="E20" s="119">
        <v>124</v>
      </c>
      <c r="F20" s="119">
        <v>55</v>
      </c>
      <c r="G20" s="119">
        <v>14</v>
      </c>
      <c r="H20" s="119">
        <v>6</v>
      </c>
      <c r="I20" s="119">
        <v>4</v>
      </c>
      <c r="J20" s="119">
        <v>0</v>
      </c>
      <c r="K20" s="119">
        <v>2</v>
      </c>
      <c r="L20" s="119">
        <v>0</v>
      </c>
      <c r="M20" s="119">
        <v>0</v>
      </c>
      <c r="N20" s="119">
        <v>0</v>
      </c>
      <c r="O20" s="119">
        <v>1</v>
      </c>
      <c r="P20" s="119">
        <v>0</v>
      </c>
      <c r="Q20" s="119">
        <v>1</v>
      </c>
      <c r="R20" s="119">
        <v>0</v>
      </c>
      <c r="S20" s="119">
        <v>0</v>
      </c>
      <c r="T20" s="119">
        <v>0</v>
      </c>
      <c r="U20" s="119">
        <v>0</v>
      </c>
      <c r="V20" s="119">
        <v>0</v>
      </c>
      <c r="W20" s="119">
        <v>0</v>
      </c>
      <c r="X20" s="119">
        <v>0</v>
      </c>
      <c r="Y20" s="119">
        <v>0</v>
      </c>
      <c r="Z20" s="119">
        <v>0</v>
      </c>
      <c r="AA20" s="119">
        <v>0</v>
      </c>
      <c r="AB20" s="119">
        <v>0</v>
      </c>
      <c r="AC20" s="119">
        <v>0</v>
      </c>
      <c r="AD20" s="119">
        <v>0</v>
      </c>
      <c r="AE20" s="119">
        <v>0</v>
      </c>
      <c r="AF20" s="119">
        <v>0</v>
      </c>
      <c r="AG20" s="119">
        <v>0</v>
      </c>
      <c r="AH20" s="119">
        <v>0</v>
      </c>
      <c r="AI20" s="119">
        <v>0</v>
      </c>
      <c r="AJ20" s="119">
        <v>0</v>
      </c>
      <c r="AK20" s="119">
        <v>0</v>
      </c>
      <c r="AL20" s="119">
        <v>0</v>
      </c>
      <c r="AM20" s="234">
        <v>761</v>
      </c>
    </row>
    <row r="21" spans="1:39" ht="18.75" customHeight="1">
      <c r="A21" s="71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112"/>
    </row>
    <row r="22" spans="1:39" ht="18.75" customHeight="1">
      <c r="A22" s="64" t="s">
        <v>316</v>
      </c>
      <c r="B22" s="111">
        <v>555</v>
      </c>
      <c r="C22" s="111">
        <v>165</v>
      </c>
      <c r="D22" s="111">
        <v>328</v>
      </c>
      <c r="E22" s="111">
        <v>35</v>
      </c>
      <c r="F22" s="111">
        <v>18</v>
      </c>
      <c r="G22" s="111">
        <v>3</v>
      </c>
      <c r="H22" s="111">
        <v>2</v>
      </c>
      <c r="I22" s="111">
        <v>3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  <c r="Q22" s="111">
        <v>1</v>
      </c>
      <c r="R22" s="111">
        <v>0</v>
      </c>
      <c r="S22" s="111">
        <v>0</v>
      </c>
      <c r="T22" s="111">
        <v>0</v>
      </c>
      <c r="U22" s="111">
        <v>0</v>
      </c>
      <c r="V22" s="111">
        <v>0</v>
      </c>
      <c r="W22" s="111">
        <v>0</v>
      </c>
      <c r="X22" s="111">
        <v>0</v>
      </c>
      <c r="Y22" s="111">
        <v>0</v>
      </c>
      <c r="Z22" s="111">
        <v>0</v>
      </c>
      <c r="AA22" s="111">
        <v>0</v>
      </c>
      <c r="AB22" s="111">
        <v>0</v>
      </c>
      <c r="AC22" s="111">
        <v>0</v>
      </c>
      <c r="AD22" s="111">
        <v>0</v>
      </c>
      <c r="AE22" s="111">
        <v>0</v>
      </c>
      <c r="AF22" s="111">
        <v>0</v>
      </c>
      <c r="AG22" s="111">
        <v>0</v>
      </c>
      <c r="AH22" s="111">
        <v>0</v>
      </c>
      <c r="AI22" s="111">
        <v>0</v>
      </c>
      <c r="AJ22" s="111">
        <v>0</v>
      </c>
      <c r="AK22" s="111">
        <v>0</v>
      </c>
      <c r="AL22" s="111">
        <v>0</v>
      </c>
      <c r="AM22" s="112">
        <v>506</v>
      </c>
    </row>
    <row r="23" spans="1:39" s="134" customFormat="1" ht="18.75" customHeight="1">
      <c r="A23" s="65" t="s">
        <v>196</v>
      </c>
      <c r="B23" s="118">
        <v>555</v>
      </c>
      <c r="C23" s="119">
        <v>165</v>
      </c>
      <c r="D23" s="119">
        <v>328</v>
      </c>
      <c r="E23" s="119">
        <v>35</v>
      </c>
      <c r="F23" s="119">
        <v>18</v>
      </c>
      <c r="G23" s="119">
        <v>3</v>
      </c>
      <c r="H23" s="119">
        <v>2</v>
      </c>
      <c r="I23" s="119">
        <v>3</v>
      </c>
      <c r="J23" s="119">
        <v>0</v>
      </c>
      <c r="K23" s="119">
        <v>0</v>
      </c>
      <c r="L23" s="119">
        <v>0</v>
      </c>
      <c r="M23" s="119">
        <v>0</v>
      </c>
      <c r="N23" s="119">
        <v>0</v>
      </c>
      <c r="O23" s="119">
        <v>0</v>
      </c>
      <c r="P23" s="119">
        <v>0</v>
      </c>
      <c r="Q23" s="119">
        <v>1</v>
      </c>
      <c r="R23" s="119">
        <v>0</v>
      </c>
      <c r="S23" s="119">
        <v>0</v>
      </c>
      <c r="T23" s="119">
        <v>0</v>
      </c>
      <c r="U23" s="119">
        <v>0</v>
      </c>
      <c r="V23" s="119">
        <v>0</v>
      </c>
      <c r="W23" s="119">
        <v>0</v>
      </c>
      <c r="X23" s="119">
        <v>0</v>
      </c>
      <c r="Y23" s="119">
        <v>0</v>
      </c>
      <c r="Z23" s="119">
        <v>0</v>
      </c>
      <c r="AA23" s="119">
        <v>0</v>
      </c>
      <c r="AB23" s="119">
        <v>0</v>
      </c>
      <c r="AC23" s="119">
        <v>0</v>
      </c>
      <c r="AD23" s="119">
        <v>0</v>
      </c>
      <c r="AE23" s="119">
        <v>0</v>
      </c>
      <c r="AF23" s="119">
        <v>0</v>
      </c>
      <c r="AG23" s="119">
        <v>0</v>
      </c>
      <c r="AH23" s="119">
        <v>0</v>
      </c>
      <c r="AI23" s="119">
        <v>0</v>
      </c>
      <c r="AJ23" s="119">
        <v>0</v>
      </c>
      <c r="AK23" s="119">
        <v>0</v>
      </c>
      <c r="AL23" s="119">
        <v>0</v>
      </c>
      <c r="AM23" s="234">
        <v>506</v>
      </c>
    </row>
    <row r="24" spans="1:39" s="177" customFormat="1" ht="18.75" customHeight="1">
      <c r="A24" s="65"/>
      <c r="B24" s="118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2"/>
    </row>
    <row r="25" spans="1:39" s="133" customFormat="1" ht="18.75" customHeight="1">
      <c r="A25" s="64" t="s">
        <v>317</v>
      </c>
      <c r="B25" s="111">
        <v>390</v>
      </c>
      <c r="C25" s="111">
        <v>121</v>
      </c>
      <c r="D25" s="111">
        <v>48</v>
      </c>
      <c r="E25" s="111">
        <v>130</v>
      </c>
      <c r="F25" s="111">
        <v>36</v>
      </c>
      <c r="G25" s="111">
        <v>29</v>
      </c>
      <c r="H25" s="111">
        <v>9</v>
      </c>
      <c r="I25" s="111">
        <v>8</v>
      </c>
      <c r="J25" s="111">
        <v>6</v>
      </c>
      <c r="K25" s="111">
        <v>1</v>
      </c>
      <c r="L25" s="111">
        <v>0</v>
      </c>
      <c r="M25" s="111">
        <v>2</v>
      </c>
      <c r="N25" s="111">
        <v>0</v>
      </c>
      <c r="O25" s="111">
        <v>0</v>
      </c>
      <c r="P25" s="111">
        <v>0</v>
      </c>
      <c r="Q25" s="111">
        <v>0</v>
      </c>
      <c r="R25" s="111">
        <v>0</v>
      </c>
      <c r="S25" s="111">
        <v>0</v>
      </c>
      <c r="T25" s="111">
        <v>0</v>
      </c>
      <c r="U25" s="111">
        <v>0</v>
      </c>
      <c r="V25" s="111">
        <v>0</v>
      </c>
      <c r="W25" s="111">
        <v>0</v>
      </c>
      <c r="X25" s="111">
        <v>0</v>
      </c>
      <c r="Y25" s="111">
        <v>0</v>
      </c>
      <c r="Z25" s="111">
        <v>0</v>
      </c>
      <c r="AA25" s="111">
        <v>0</v>
      </c>
      <c r="AB25" s="111">
        <v>0</v>
      </c>
      <c r="AC25" s="111">
        <v>0</v>
      </c>
      <c r="AD25" s="111">
        <v>0</v>
      </c>
      <c r="AE25" s="111">
        <v>0</v>
      </c>
      <c r="AF25" s="111">
        <v>0</v>
      </c>
      <c r="AG25" s="111">
        <v>0</v>
      </c>
      <c r="AH25" s="111">
        <v>0</v>
      </c>
      <c r="AI25" s="111">
        <v>0</v>
      </c>
      <c r="AJ25" s="111">
        <v>0</v>
      </c>
      <c r="AK25" s="111">
        <v>0</v>
      </c>
      <c r="AL25" s="111">
        <v>0</v>
      </c>
      <c r="AM25" s="112">
        <v>695</v>
      </c>
    </row>
    <row r="26" spans="1:39" ht="15">
      <c r="A26" s="65" t="s">
        <v>197</v>
      </c>
      <c r="B26" s="118">
        <v>390</v>
      </c>
      <c r="C26" s="119">
        <v>121</v>
      </c>
      <c r="D26" s="119">
        <v>48</v>
      </c>
      <c r="E26" s="119">
        <v>130</v>
      </c>
      <c r="F26" s="119">
        <v>36</v>
      </c>
      <c r="G26" s="119">
        <v>29</v>
      </c>
      <c r="H26" s="119">
        <v>9</v>
      </c>
      <c r="I26" s="119">
        <v>8</v>
      </c>
      <c r="J26" s="119">
        <v>6</v>
      </c>
      <c r="K26" s="119">
        <v>1</v>
      </c>
      <c r="L26" s="119">
        <v>0</v>
      </c>
      <c r="M26" s="119">
        <v>2</v>
      </c>
      <c r="N26" s="119">
        <v>0</v>
      </c>
      <c r="O26" s="119">
        <v>0</v>
      </c>
      <c r="P26" s="119">
        <v>0</v>
      </c>
      <c r="Q26" s="119">
        <v>0</v>
      </c>
      <c r="R26" s="119">
        <v>0</v>
      </c>
      <c r="S26" s="119">
        <v>0</v>
      </c>
      <c r="T26" s="119">
        <v>0</v>
      </c>
      <c r="U26" s="119">
        <v>0</v>
      </c>
      <c r="V26" s="119">
        <v>0</v>
      </c>
      <c r="W26" s="119">
        <v>0</v>
      </c>
      <c r="X26" s="119">
        <v>0</v>
      </c>
      <c r="Y26" s="119">
        <v>0</v>
      </c>
      <c r="Z26" s="119">
        <v>0</v>
      </c>
      <c r="AA26" s="119">
        <v>0</v>
      </c>
      <c r="AB26" s="119">
        <v>0</v>
      </c>
      <c r="AC26" s="119">
        <v>0</v>
      </c>
      <c r="AD26" s="119">
        <v>0</v>
      </c>
      <c r="AE26" s="119">
        <v>0</v>
      </c>
      <c r="AF26" s="119">
        <v>0</v>
      </c>
      <c r="AG26" s="119">
        <v>0</v>
      </c>
      <c r="AH26" s="119">
        <v>0</v>
      </c>
      <c r="AI26" s="119">
        <v>0</v>
      </c>
      <c r="AJ26" s="119">
        <v>0</v>
      </c>
      <c r="AK26" s="119">
        <v>0</v>
      </c>
      <c r="AL26" s="119">
        <v>0</v>
      </c>
      <c r="AM26" s="234">
        <v>695</v>
      </c>
    </row>
    <row r="27" spans="1:39" s="134" customFormat="1" ht="15">
      <c r="A27" s="65"/>
      <c r="B27" s="118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234"/>
    </row>
    <row r="28" spans="1:39" s="177" customFormat="1" ht="18.75" customHeight="1">
      <c r="A28" s="64" t="s">
        <v>318</v>
      </c>
      <c r="B28" s="111">
        <v>303</v>
      </c>
      <c r="C28" s="111">
        <v>87</v>
      </c>
      <c r="D28" s="111">
        <v>78</v>
      </c>
      <c r="E28" s="111">
        <v>68</v>
      </c>
      <c r="F28" s="111">
        <v>32</v>
      </c>
      <c r="G28" s="111">
        <v>18</v>
      </c>
      <c r="H28" s="111">
        <v>10</v>
      </c>
      <c r="I28" s="111">
        <v>2</v>
      </c>
      <c r="J28" s="111">
        <v>2</v>
      </c>
      <c r="K28" s="111">
        <v>1</v>
      </c>
      <c r="L28" s="111">
        <v>0</v>
      </c>
      <c r="M28" s="111">
        <v>3</v>
      </c>
      <c r="N28" s="111"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111">
        <v>0</v>
      </c>
      <c r="V28" s="111">
        <v>0</v>
      </c>
      <c r="W28" s="111">
        <v>0</v>
      </c>
      <c r="X28" s="111">
        <v>0</v>
      </c>
      <c r="Y28" s="111">
        <v>0</v>
      </c>
      <c r="Z28" s="111">
        <v>1</v>
      </c>
      <c r="AA28" s="111">
        <v>0</v>
      </c>
      <c r="AB28" s="111">
        <v>0</v>
      </c>
      <c r="AC28" s="111">
        <v>0</v>
      </c>
      <c r="AD28" s="111">
        <v>0</v>
      </c>
      <c r="AE28" s="111">
        <v>0</v>
      </c>
      <c r="AF28" s="111">
        <v>0</v>
      </c>
      <c r="AG28" s="111">
        <v>0</v>
      </c>
      <c r="AH28" s="111">
        <v>0</v>
      </c>
      <c r="AI28" s="111">
        <v>0</v>
      </c>
      <c r="AJ28" s="111">
        <v>1</v>
      </c>
      <c r="AK28" s="111">
        <v>0</v>
      </c>
      <c r="AL28" s="111">
        <v>0</v>
      </c>
      <c r="AM28" s="112">
        <v>578</v>
      </c>
    </row>
    <row r="29" spans="1:39" ht="18.75" customHeight="1">
      <c r="A29" s="65" t="s">
        <v>199</v>
      </c>
      <c r="B29" s="118">
        <v>303</v>
      </c>
      <c r="C29" s="119">
        <v>87</v>
      </c>
      <c r="D29" s="119">
        <v>78</v>
      </c>
      <c r="E29" s="119">
        <v>68</v>
      </c>
      <c r="F29" s="119">
        <v>32</v>
      </c>
      <c r="G29" s="119">
        <v>18</v>
      </c>
      <c r="H29" s="119">
        <v>10</v>
      </c>
      <c r="I29" s="119">
        <v>2</v>
      </c>
      <c r="J29" s="119">
        <v>2</v>
      </c>
      <c r="K29" s="119">
        <v>1</v>
      </c>
      <c r="L29" s="119">
        <v>0</v>
      </c>
      <c r="M29" s="119">
        <v>3</v>
      </c>
      <c r="N29" s="119">
        <v>0</v>
      </c>
      <c r="O29" s="119">
        <v>0</v>
      </c>
      <c r="P29" s="119">
        <v>0</v>
      </c>
      <c r="Q29" s="119">
        <v>0</v>
      </c>
      <c r="R29" s="119">
        <v>0</v>
      </c>
      <c r="S29" s="119">
        <v>0</v>
      </c>
      <c r="T29" s="119">
        <v>0</v>
      </c>
      <c r="U29" s="119">
        <v>0</v>
      </c>
      <c r="V29" s="119">
        <v>0</v>
      </c>
      <c r="W29" s="119">
        <v>0</v>
      </c>
      <c r="X29" s="119">
        <v>0</v>
      </c>
      <c r="Y29" s="119">
        <v>0</v>
      </c>
      <c r="Z29" s="119">
        <v>1</v>
      </c>
      <c r="AA29" s="119">
        <v>0</v>
      </c>
      <c r="AB29" s="119">
        <v>0</v>
      </c>
      <c r="AC29" s="119">
        <v>0</v>
      </c>
      <c r="AD29" s="119">
        <v>0</v>
      </c>
      <c r="AE29" s="119">
        <v>0</v>
      </c>
      <c r="AF29" s="119">
        <v>0</v>
      </c>
      <c r="AG29" s="119">
        <v>0</v>
      </c>
      <c r="AH29" s="119">
        <v>0</v>
      </c>
      <c r="AI29" s="119">
        <v>0</v>
      </c>
      <c r="AJ29" s="119">
        <v>1</v>
      </c>
      <c r="AK29" s="119">
        <v>0</v>
      </c>
      <c r="AL29" s="119">
        <v>0</v>
      </c>
      <c r="AM29" s="234">
        <v>578</v>
      </c>
    </row>
    <row r="30" spans="1:39" ht="18.75" customHeight="1">
      <c r="A30" s="65"/>
      <c r="B30" s="118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112"/>
    </row>
    <row r="31" spans="1:39" s="134" customFormat="1" ht="18.75" customHeight="1">
      <c r="A31" s="64" t="s">
        <v>339</v>
      </c>
      <c r="B31" s="212">
        <v>574</v>
      </c>
      <c r="C31" s="212">
        <v>119</v>
      </c>
      <c r="D31" s="212">
        <v>231</v>
      </c>
      <c r="E31" s="212">
        <v>129</v>
      </c>
      <c r="F31" s="212">
        <v>43</v>
      </c>
      <c r="G31" s="212">
        <v>28</v>
      </c>
      <c r="H31" s="212">
        <v>3</v>
      </c>
      <c r="I31" s="212">
        <v>9</v>
      </c>
      <c r="J31" s="212">
        <v>2</v>
      </c>
      <c r="K31" s="212">
        <v>0</v>
      </c>
      <c r="L31" s="212">
        <v>1</v>
      </c>
      <c r="M31" s="212">
        <v>1</v>
      </c>
      <c r="N31" s="212">
        <v>0</v>
      </c>
      <c r="O31" s="212">
        <v>1</v>
      </c>
      <c r="P31" s="212">
        <v>0</v>
      </c>
      <c r="Q31" s="212">
        <v>2</v>
      </c>
      <c r="R31" s="212">
        <v>0</v>
      </c>
      <c r="S31" s="212">
        <v>0</v>
      </c>
      <c r="T31" s="212">
        <v>2</v>
      </c>
      <c r="U31" s="212">
        <v>0</v>
      </c>
      <c r="V31" s="212">
        <v>0</v>
      </c>
      <c r="W31" s="212">
        <v>1</v>
      </c>
      <c r="X31" s="212">
        <v>0</v>
      </c>
      <c r="Y31" s="212">
        <v>1</v>
      </c>
      <c r="Z31" s="212">
        <v>0</v>
      </c>
      <c r="AA31" s="212">
        <v>1</v>
      </c>
      <c r="AB31" s="212">
        <v>0</v>
      </c>
      <c r="AC31" s="212">
        <v>0</v>
      </c>
      <c r="AD31" s="212">
        <v>0</v>
      </c>
      <c r="AE31" s="212">
        <v>0</v>
      </c>
      <c r="AF31" s="212">
        <v>0</v>
      </c>
      <c r="AG31" s="212">
        <v>0</v>
      </c>
      <c r="AH31" s="212">
        <v>0</v>
      </c>
      <c r="AI31" s="212">
        <v>0</v>
      </c>
      <c r="AJ31" s="212">
        <v>0</v>
      </c>
      <c r="AK31" s="212">
        <v>0</v>
      </c>
      <c r="AL31" s="212">
        <v>0</v>
      </c>
      <c r="AM31" s="213">
        <v>977</v>
      </c>
    </row>
    <row r="32" spans="1:39" s="133" customFormat="1" ht="18.75" customHeight="1">
      <c r="A32" s="65" t="s">
        <v>200</v>
      </c>
      <c r="B32" s="118">
        <v>521</v>
      </c>
      <c r="C32" s="119">
        <v>118</v>
      </c>
      <c r="D32" s="119">
        <v>206</v>
      </c>
      <c r="E32" s="119">
        <v>115</v>
      </c>
      <c r="F32" s="119">
        <v>39</v>
      </c>
      <c r="G32" s="119">
        <v>20</v>
      </c>
      <c r="H32" s="119">
        <v>3</v>
      </c>
      <c r="I32" s="119">
        <v>8</v>
      </c>
      <c r="J32" s="119">
        <v>2</v>
      </c>
      <c r="K32" s="119">
        <v>0</v>
      </c>
      <c r="L32" s="119">
        <v>1</v>
      </c>
      <c r="M32" s="119">
        <v>1</v>
      </c>
      <c r="N32" s="119">
        <v>0</v>
      </c>
      <c r="O32" s="119">
        <v>1</v>
      </c>
      <c r="P32" s="119">
        <v>0</v>
      </c>
      <c r="Q32" s="119">
        <v>2</v>
      </c>
      <c r="R32" s="119">
        <v>0</v>
      </c>
      <c r="S32" s="119">
        <v>0</v>
      </c>
      <c r="T32" s="119">
        <v>2</v>
      </c>
      <c r="U32" s="119">
        <v>0</v>
      </c>
      <c r="V32" s="119">
        <v>0</v>
      </c>
      <c r="W32" s="119">
        <v>1</v>
      </c>
      <c r="X32" s="119">
        <v>0</v>
      </c>
      <c r="Y32" s="119">
        <v>1</v>
      </c>
      <c r="Z32" s="119">
        <v>0</v>
      </c>
      <c r="AA32" s="119">
        <v>1</v>
      </c>
      <c r="AB32" s="119">
        <v>0</v>
      </c>
      <c r="AC32" s="119">
        <v>0</v>
      </c>
      <c r="AD32" s="119">
        <v>0</v>
      </c>
      <c r="AE32" s="119">
        <v>0</v>
      </c>
      <c r="AF32" s="119">
        <v>0</v>
      </c>
      <c r="AG32" s="119">
        <v>0</v>
      </c>
      <c r="AH32" s="119">
        <v>0</v>
      </c>
      <c r="AI32" s="119">
        <v>0</v>
      </c>
      <c r="AJ32" s="119">
        <v>0</v>
      </c>
      <c r="AK32" s="119">
        <v>0</v>
      </c>
      <c r="AL32" s="119">
        <v>0</v>
      </c>
      <c r="AM32" s="234">
        <v>874</v>
      </c>
    </row>
    <row r="33" spans="1:39" ht="18.75" customHeight="1">
      <c r="A33" s="65" t="s">
        <v>202</v>
      </c>
      <c r="B33" s="118">
        <v>53</v>
      </c>
      <c r="C33" s="119">
        <v>1</v>
      </c>
      <c r="D33" s="119">
        <v>25</v>
      </c>
      <c r="E33" s="119">
        <v>14</v>
      </c>
      <c r="F33" s="119">
        <v>4</v>
      </c>
      <c r="G33" s="119">
        <v>8</v>
      </c>
      <c r="H33" s="119">
        <v>0</v>
      </c>
      <c r="I33" s="119">
        <v>1</v>
      </c>
      <c r="J33" s="119">
        <v>0</v>
      </c>
      <c r="K33" s="119">
        <v>0</v>
      </c>
      <c r="L33" s="119">
        <v>0</v>
      </c>
      <c r="M33" s="119">
        <v>0</v>
      </c>
      <c r="N33" s="119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0</v>
      </c>
      <c r="T33" s="119">
        <v>0</v>
      </c>
      <c r="U33" s="119">
        <v>0</v>
      </c>
      <c r="V33" s="119">
        <v>0</v>
      </c>
      <c r="W33" s="119">
        <v>0</v>
      </c>
      <c r="X33" s="119">
        <v>0</v>
      </c>
      <c r="Y33" s="119">
        <v>0</v>
      </c>
      <c r="Z33" s="119">
        <v>0</v>
      </c>
      <c r="AA33" s="119">
        <v>0</v>
      </c>
      <c r="AB33" s="119">
        <v>0</v>
      </c>
      <c r="AC33" s="119">
        <v>0</v>
      </c>
      <c r="AD33" s="119">
        <v>0</v>
      </c>
      <c r="AE33" s="119">
        <v>0</v>
      </c>
      <c r="AF33" s="119">
        <v>0</v>
      </c>
      <c r="AG33" s="119">
        <v>0</v>
      </c>
      <c r="AH33" s="119">
        <v>0</v>
      </c>
      <c r="AI33" s="119">
        <v>0</v>
      </c>
      <c r="AJ33" s="119">
        <v>0</v>
      </c>
      <c r="AK33" s="119">
        <v>0</v>
      </c>
      <c r="AL33" s="119">
        <v>0</v>
      </c>
      <c r="AM33" s="234">
        <v>103</v>
      </c>
    </row>
    <row r="34" spans="1:39" ht="18.75" customHeight="1">
      <c r="A34" s="65"/>
      <c r="B34" s="118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112"/>
    </row>
    <row r="35" spans="1:39" ht="18.75" customHeight="1">
      <c r="A35" s="64" t="s">
        <v>219</v>
      </c>
      <c r="B35" s="212">
        <v>519</v>
      </c>
      <c r="C35" s="212">
        <v>33</v>
      </c>
      <c r="D35" s="212">
        <v>256</v>
      </c>
      <c r="E35" s="212">
        <v>104</v>
      </c>
      <c r="F35" s="212">
        <v>60</v>
      </c>
      <c r="G35" s="212">
        <v>28</v>
      </c>
      <c r="H35" s="212">
        <v>10</v>
      </c>
      <c r="I35" s="212">
        <v>12</v>
      </c>
      <c r="J35" s="212">
        <v>6</v>
      </c>
      <c r="K35" s="212">
        <v>4</v>
      </c>
      <c r="L35" s="212">
        <v>3</v>
      </c>
      <c r="M35" s="212">
        <v>1</v>
      </c>
      <c r="N35" s="212">
        <v>1</v>
      </c>
      <c r="O35" s="212">
        <v>0</v>
      </c>
      <c r="P35" s="212">
        <v>0</v>
      </c>
      <c r="Q35" s="212">
        <v>0</v>
      </c>
      <c r="R35" s="212">
        <v>0</v>
      </c>
      <c r="S35" s="212">
        <v>0</v>
      </c>
      <c r="T35" s="212">
        <v>0</v>
      </c>
      <c r="U35" s="212">
        <v>0</v>
      </c>
      <c r="V35" s="212">
        <v>0</v>
      </c>
      <c r="W35" s="212">
        <v>0</v>
      </c>
      <c r="X35" s="212">
        <v>0</v>
      </c>
      <c r="Y35" s="212">
        <v>0</v>
      </c>
      <c r="Z35" s="212">
        <v>0</v>
      </c>
      <c r="AA35" s="212">
        <v>0</v>
      </c>
      <c r="AB35" s="212">
        <v>0</v>
      </c>
      <c r="AC35" s="212">
        <v>0</v>
      </c>
      <c r="AD35" s="212">
        <v>1</v>
      </c>
      <c r="AE35" s="212">
        <v>0</v>
      </c>
      <c r="AF35" s="212">
        <v>0</v>
      </c>
      <c r="AG35" s="212">
        <v>0</v>
      </c>
      <c r="AH35" s="212">
        <v>0</v>
      </c>
      <c r="AI35" s="212">
        <v>0</v>
      </c>
      <c r="AJ35" s="212">
        <v>0</v>
      </c>
      <c r="AK35" s="212">
        <v>0</v>
      </c>
      <c r="AL35" s="212">
        <v>0</v>
      </c>
      <c r="AM35" s="213">
        <v>1038</v>
      </c>
    </row>
    <row r="36" spans="1:39" s="134" customFormat="1" ht="18.75" customHeight="1">
      <c r="A36" s="65" t="s">
        <v>323</v>
      </c>
      <c r="B36" s="118">
        <v>395</v>
      </c>
      <c r="C36" s="119">
        <v>17</v>
      </c>
      <c r="D36" s="119">
        <v>182</v>
      </c>
      <c r="E36" s="119">
        <v>86</v>
      </c>
      <c r="F36" s="119">
        <v>49</v>
      </c>
      <c r="G36" s="119">
        <v>25</v>
      </c>
      <c r="H36" s="119">
        <v>10</v>
      </c>
      <c r="I36" s="119">
        <v>11</v>
      </c>
      <c r="J36" s="119">
        <v>5</v>
      </c>
      <c r="K36" s="119">
        <v>4</v>
      </c>
      <c r="L36" s="119">
        <v>3</v>
      </c>
      <c r="M36" s="119">
        <v>1</v>
      </c>
      <c r="N36" s="119">
        <v>1</v>
      </c>
      <c r="O36" s="119">
        <v>0</v>
      </c>
      <c r="P36" s="119">
        <v>0</v>
      </c>
      <c r="Q36" s="119">
        <v>0</v>
      </c>
      <c r="R36" s="119">
        <v>0</v>
      </c>
      <c r="S36" s="119">
        <v>0</v>
      </c>
      <c r="T36" s="119">
        <v>0</v>
      </c>
      <c r="U36" s="119">
        <v>0</v>
      </c>
      <c r="V36" s="119">
        <v>0</v>
      </c>
      <c r="W36" s="119">
        <v>0</v>
      </c>
      <c r="X36" s="119">
        <v>0</v>
      </c>
      <c r="Y36" s="119">
        <v>0</v>
      </c>
      <c r="Z36" s="119">
        <v>0</v>
      </c>
      <c r="AA36" s="119">
        <v>0</v>
      </c>
      <c r="AB36" s="119">
        <v>0</v>
      </c>
      <c r="AC36" s="119">
        <v>0</v>
      </c>
      <c r="AD36" s="119">
        <v>1</v>
      </c>
      <c r="AE36" s="119">
        <v>0</v>
      </c>
      <c r="AF36" s="119">
        <v>0</v>
      </c>
      <c r="AG36" s="119">
        <v>0</v>
      </c>
      <c r="AH36" s="119">
        <v>0</v>
      </c>
      <c r="AI36" s="119">
        <v>0</v>
      </c>
      <c r="AJ36" s="119">
        <v>0</v>
      </c>
      <c r="AK36" s="119">
        <v>0</v>
      </c>
      <c r="AL36" s="119">
        <v>0</v>
      </c>
      <c r="AM36" s="234">
        <v>870</v>
      </c>
    </row>
    <row r="37" spans="1:39" s="177" customFormat="1" ht="18.75" customHeight="1">
      <c r="A37" s="65" t="s">
        <v>204</v>
      </c>
      <c r="B37" s="118">
        <v>124</v>
      </c>
      <c r="C37" s="119">
        <v>16</v>
      </c>
      <c r="D37" s="119">
        <v>74</v>
      </c>
      <c r="E37" s="119">
        <v>18</v>
      </c>
      <c r="F37" s="119">
        <v>11</v>
      </c>
      <c r="G37" s="119">
        <v>3</v>
      </c>
      <c r="H37" s="119">
        <v>0</v>
      </c>
      <c r="I37" s="119">
        <v>1</v>
      </c>
      <c r="J37" s="119">
        <v>1</v>
      </c>
      <c r="K37" s="119">
        <v>0</v>
      </c>
      <c r="L37" s="119">
        <v>0</v>
      </c>
      <c r="M37" s="119">
        <v>0</v>
      </c>
      <c r="N37" s="119">
        <v>0</v>
      </c>
      <c r="O37" s="119">
        <v>0</v>
      </c>
      <c r="P37" s="119">
        <v>0</v>
      </c>
      <c r="Q37" s="119">
        <v>0</v>
      </c>
      <c r="R37" s="119">
        <v>0</v>
      </c>
      <c r="S37" s="119">
        <v>0</v>
      </c>
      <c r="T37" s="119">
        <v>0</v>
      </c>
      <c r="U37" s="119">
        <v>0</v>
      </c>
      <c r="V37" s="119">
        <v>0</v>
      </c>
      <c r="W37" s="119">
        <v>0</v>
      </c>
      <c r="X37" s="119">
        <v>0</v>
      </c>
      <c r="Y37" s="119">
        <v>0</v>
      </c>
      <c r="Z37" s="119">
        <v>0</v>
      </c>
      <c r="AA37" s="119">
        <v>0</v>
      </c>
      <c r="AB37" s="119">
        <v>0</v>
      </c>
      <c r="AC37" s="119">
        <v>0</v>
      </c>
      <c r="AD37" s="119">
        <v>0</v>
      </c>
      <c r="AE37" s="119">
        <v>0</v>
      </c>
      <c r="AF37" s="119">
        <v>0</v>
      </c>
      <c r="AG37" s="119">
        <v>0</v>
      </c>
      <c r="AH37" s="119">
        <v>0</v>
      </c>
      <c r="AI37" s="119">
        <v>0</v>
      </c>
      <c r="AJ37" s="119">
        <v>0</v>
      </c>
      <c r="AK37" s="119">
        <v>0</v>
      </c>
      <c r="AL37" s="119">
        <v>0</v>
      </c>
      <c r="AM37" s="234">
        <v>168</v>
      </c>
    </row>
    <row r="38" spans="1:39" s="133" customFormat="1" ht="18.75" customHeight="1">
      <c r="A38" s="65"/>
      <c r="B38" s="118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34"/>
    </row>
    <row r="39" spans="1:39" ht="18.75" customHeight="1">
      <c r="A39" s="64" t="s">
        <v>319</v>
      </c>
      <c r="B39" s="212">
        <v>556</v>
      </c>
      <c r="C39" s="212">
        <v>115</v>
      </c>
      <c r="D39" s="212">
        <v>244</v>
      </c>
      <c r="E39" s="212">
        <v>125</v>
      </c>
      <c r="F39" s="212">
        <v>42</v>
      </c>
      <c r="G39" s="212">
        <v>19</v>
      </c>
      <c r="H39" s="212">
        <v>4</v>
      </c>
      <c r="I39" s="212">
        <v>1</v>
      </c>
      <c r="J39" s="212">
        <v>3</v>
      </c>
      <c r="K39" s="212">
        <v>1</v>
      </c>
      <c r="L39" s="212">
        <v>0</v>
      </c>
      <c r="M39" s="212">
        <v>0</v>
      </c>
      <c r="N39" s="212">
        <v>0</v>
      </c>
      <c r="O39" s="212">
        <v>0</v>
      </c>
      <c r="P39" s="212">
        <v>0</v>
      </c>
      <c r="Q39" s="212">
        <v>0</v>
      </c>
      <c r="R39" s="212">
        <v>0</v>
      </c>
      <c r="S39" s="212">
        <v>0</v>
      </c>
      <c r="T39" s="212">
        <v>0</v>
      </c>
      <c r="U39" s="212">
        <v>1</v>
      </c>
      <c r="V39" s="212">
        <v>0</v>
      </c>
      <c r="W39" s="212">
        <v>0</v>
      </c>
      <c r="X39" s="212">
        <v>1</v>
      </c>
      <c r="Y39" s="212">
        <v>0</v>
      </c>
      <c r="Z39" s="212">
        <v>0</v>
      </c>
      <c r="AA39" s="212">
        <v>0</v>
      </c>
      <c r="AB39" s="212">
        <v>0</v>
      </c>
      <c r="AC39" s="212">
        <v>0</v>
      </c>
      <c r="AD39" s="212">
        <v>0</v>
      </c>
      <c r="AE39" s="212">
        <v>0</v>
      </c>
      <c r="AF39" s="212">
        <v>0</v>
      </c>
      <c r="AG39" s="212">
        <v>0</v>
      </c>
      <c r="AH39" s="212">
        <v>0</v>
      </c>
      <c r="AI39" s="212">
        <v>0</v>
      </c>
      <c r="AJ39" s="212">
        <v>0</v>
      </c>
      <c r="AK39" s="212">
        <v>0</v>
      </c>
      <c r="AL39" s="212">
        <v>0</v>
      </c>
      <c r="AM39" s="213">
        <v>791</v>
      </c>
    </row>
    <row r="40" spans="1:39" ht="18.75" customHeight="1">
      <c r="A40" s="65" t="s">
        <v>205</v>
      </c>
      <c r="B40" s="118">
        <v>482</v>
      </c>
      <c r="C40" s="119">
        <v>83</v>
      </c>
      <c r="D40" s="119">
        <v>219</v>
      </c>
      <c r="E40" s="119">
        <v>115</v>
      </c>
      <c r="F40" s="119">
        <v>37</v>
      </c>
      <c r="G40" s="119">
        <v>17</v>
      </c>
      <c r="H40" s="119">
        <v>4</v>
      </c>
      <c r="I40" s="119">
        <v>1</v>
      </c>
      <c r="J40" s="119">
        <v>3</v>
      </c>
      <c r="K40" s="119">
        <v>1</v>
      </c>
      <c r="L40" s="119">
        <v>0</v>
      </c>
      <c r="M40" s="119">
        <v>0</v>
      </c>
      <c r="N40" s="119">
        <v>0</v>
      </c>
      <c r="O40" s="119">
        <v>0</v>
      </c>
      <c r="P40" s="119">
        <v>0</v>
      </c>
      <c r="Q40" s="119">
        <v>0</v>
      </c>
      <c r="R40" s="119">
        <v>0</v>
      </c>
      <c r="S40" s="119">
        <v>0</v>
      </c>
      <c r="T40" s="119">
        <v>0</v>
      </c>
      <c r="U40" s="119">
        <v>1</v>
      </c>
      <c r="V40" s="119">
        <v>0</v>
      </c>
      <c r="W40" s="119">
        <v>0</v>
      </c>
      <c r="X40" s="119">
        <v>1</v>
      </c>
      <c r="Y40" s="119">
        <v>0</v>
      </c>
      <c r="Z40" s="119">
        <v>0</v>
      </c>
      <c r="AA40" s="119">
        <v>0</v>
      </c>
      <c r="AB40" s="119">
        <v>0</v>
      </c>
      <c r="AC40" s="119">
        <v>0</v>
      </c>
      <c r="AD40" s="119">
        <v>0</v>
      </c>
      <c r="AE40" s="119">
        <v>0</v>
      </c>
      <c r="AF40" s="119">
        <v>0</v>
      </c>
      <c r="AG40" s="119">
        <v>0</v>
      </c>
      <c r="AH40" s="119">
        <v>0</v>
      </c>
      <c r="AI40" s="119">
        <v>0</v>
      </c>
      <c r="AJ40" s="119">
        <v>0</v>
      </c>
      <c r="AK40" s="119">
        <v>0</v>
      </c>
      <c r="AL40" s="119">
        <v>0</v>
      </c>
      <c r="AM40" s="234">
        <v>723</v>
      </c>
    </row>
    <row r="41" spans="1:39" ht="18.75" customHeight="1">
      <c r="A41" s="65" t="s">
        <v>206</v>
      </c>
      <c r="B41" s="118">
        <v>74</v>
      </c>
      <c r="C41" s="119">
        <v>32</v>
      </c>
      <c r="D41" s="119">
        <v>25</v>
      </c>
      <c r="E41" s="119">
        <v>10</v>
      </c>
      <c r="F41" s="119">
        <v>5</v>
      </c>
      <c r="G41" s="119">
        <v>2</v>
      </c>
      <c r="H41" s="119">
        <v>0</v>
      </c>
      <c r="I41" s="119">
        <v>0</v>
      </c>
      <c r="J41" s="119">
        <v>0</v>
      </c>
      <c r="K41" s="119">
        <v>0</v>
      </c>
      <c r="L41" s="119">
        <v>0</v>
      </c>
      <c r="M41" s="119">
        <v>0</v>
      </c>
      <c r="N41" s="119">
        <v>0</v>
      </c>
      <c r="O41" s="119">
        <v>0</v>
      </c>
      <c r="P41" s="119">
        <v>0</v>
      </c>
      <c r="Q41" s="119">
        <v>0</v>
      </c>
      <c r="R41" s="119">
        <v>0</v>
      </c>
      <c r="S41" s="119">
        <v>0</v>
      </c>
      <c r="T41" s="119">
        <v>0</v>
      </c>
      <c r="U41" s="119">
        <v>0</v>
      </c>
      <c r="V41" s="119">
        <v>0</v>
      </c>
      <c r="W41" s="119">
        <v>0</v>
      </c>
      <c r="X41" s="119">
        <v>0</v>
      </c>
      <c r="Y41" s="119">
        <v>0</v>
      </c>
      <c r="Z41" s="119">
        <v>0</v>
      </c>
      <c r="AA41" s="119">
        <v>0</v>
      </c>
      <c r="AB41" s="119">
        <v>0</v>
      </c>
      <c r="AC41" s="119">
        <v>0</v>
      </c>
      <c r="AD41" s="119">
        <v>0</v>
      </c>
      <c r="AE41" s="119">
        <v>0</v>
      </c>
      <c r="AF41" s="119">
        <v>0</v>
      </c>
      <c r="AG41" s="119">
        <v>0</v>
      </c>
      <c r="AH41" s="119">
        <v>0</v>
      </c>
      <c r="AI41" s="119">
        <v>0</v>
      </c>
      <c r="AJ41" s="119">
        <v>0</v>
      </c>
      <c r="AK41" s="119">
        <v>0</v>
      </c>
      <c r="AL41" s="119">
        <v>0</v>
      </c>
      <c r="AM41" s="234">
        <v>68</v>
      </c>
    </row>
    <row r="42" spans="1:39" ht="18.75" customHeight="1">
      <c r="A42" s="65"/>
      <c r="B42" s="118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12"/>
    </row>
    <row r="43" spans="1:39" s="134" customFormat="1" ht="18.75" customHeight="1">
      <c r="A43" s="64" t="s">
        <v>320</v>
      </c>
      <c r="B43" s="111">
        <v>365</v>
      </c>
      <c r="C43" s="111">
        <v>86</v>
      </c>
      <c r="D43" s="111">
        <v>127</v>
      </c>
      <c r="E43" s="111">
        <v>98</v>
      </c>
      <c r="F43" s="111">
        <v>26</v>
      </c>
      <c r="G43" s="111">
        <v>16</v>
      </c>
      <c r="H43" s="111">
        <v>6</v>
      </c>
      <c r="I43" s="111">
        <v>1</v>
      </c>
      <c r="J43" s="111">
        <v>1</v>
      </c>
      <c r="K43" s="111">
        <v>1</v>
      </c>
      <c r="L43" s="111">
        <v>0</v>
      </c>
      <c r="M43" s="111">
        <v>1</v>
      </c>
      <c r="N43" s="111">
        <v>1</v>
      </c>
      <c r="O43" s="111">
        <v>1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0</v>
      </c>
      <c r="AD43" s="111">
        <v>0</v>
      </c>
      <c r="AE43" s="111">
        <v>0</v>
      </c>
      <c r="AF43" s="111">
        <v>0</v>
      </c>
      <c r="AG43" s="111">
        <v>0</v>
      </c>
      <c r="AH43" s="111">
        <v>0</v>
      </c>
      <c r="AI43" s="111">
        <v>0</v>
      </c>
      <c r="AJ43" s="111">
        <v>0</v>
      </c>
      <c r="AK43" s="111">
        <v>0</v>
      </c>
      <c r="AL43" s="111">
        <v>0</v>
      </c>
      <c r="AM43" s="112">
        <v>549</v>
      </c>
    </row>
    <row r="44" spans="1:39" s="133" customFormat="1" ht="18.75" customHeight="1">
      <c r="A44" s="65" t="s">
        <v>207</v>
      </c>
      <c r="B44" s="118">
        <v>123</v>
      </c>
      <c r="C44" s="119">
        <v>36</v>
      </c>
      <c r="D44" s="119">
        <v>23</v>
      </c>
      <c r="E44" s="119">
        <v>36</v>
      </c>
      <c r="F44" s="119">
        <v>10</v>
      </c>
      <c r="G44" s="119">
        <v>12</v>
      </c>
      <c r="H44" s="119">
        <v>3</v>
      </c>
      <c r="I44" s="119">
        <v>1</v>
      </c>
      <c r="J44" s="119">
        <v>1</v>
      </c>
      <c r="K44" s="119">
        <v>0</v>
      </c>
      <c r="L44" s="119">
        <v>0</v>
      </c>
      <c r="M44" s="119">
        <v>1</v>
      </c>
      <c r="N44" s="119">
        <v>0</v>
      </c>
      <c r="O44" s="119">
        <v>0</v>
      </c>
      <c r="P44" s="119">
        <v>0</v>
      </c>
      <c r="Q44" s="119">
        <v>0</v>
      </c>
      <c r="R44" s="119">
        <v>0</v>
      </c>
      <c r="S44" s="119">
        <v>0</v>
      </c>
      <c r="T44" s="119">
        <v>0</v>
      </c>
      <c r="U44" s="119">
        <v>0</v>
      </c>
      <c r="V44" s="119">
        <v>0</v>
      </c>
      <c r="W44" s="119">
        <v>0</v>
      </c>
      <c r="X44" s="119">
        <v>0</v>
      </c>
      <c r="Y44" s="119">
        <v>0</v>
      </c>
      <c r="Z44" s="119">
        <v>0</v>
      </c>
      <c r="AA44" s="119">
        <v>0</v>
      </c>
      <c r="AB44" s="119">
        <v>0</v>
      </c>
      <c r="AC44" s="119">
        <v>0</v>
      </c>
      <c r="AD44" s="119">
        <v>0</v>
      </c>
      <c r="AE44" s="119">
        <v>0</v>
      </c>
      <c r="AF44" s="119">
        <v>0</v>
      </c>
      <c r="AG44" s="119">
        <v>0</v>
      </c>
      <c r="AH44" s="119">
        <v>0</v>
      </c>
      <c r="AI44" s="119">
        <v>0</v>
      </c>
      <c r="AJ44" s="119">
        <v>0</v>
      </c>
      <c r="AK44" s="119">
        <v>0</v>
      </c>
      <c r="AL44" s="119">
        <v>0</v>
      </c>
      <c r="AM44" s="234">
        <v>211</v>
      </c>
    </row>
    <row r="45" spans="1:39" ht="18.75" customHeight="1">
      <c r="A45" s="65" t="s">
        <v>208</v>
      </c>
      <c r="B45" s="118">
        <v>242</v>
      </c>
      <c r="C45" s="119">
        <v>50</v>
      </c>
      <c r="D45" s="119">
        <v>104</v>
      </c>
      <c r="E45" s="119">
        <v>62</v>
      </c>
      <c r="F45" s="119">
        <v>16</v>
      </c>
      <c r="G45" s="119">
        <v>4</v>
      </c>
      <c r="H45" s="119">
        <v>3</v>
      </c>
      <c r="I45" s="119">
        <v>0</v>
      </c>
      <c r="J45" s="119">
        <v>0</v>
      </c>
      <c r="K45" s="119">
        <v>1</v>
      </c>
      <c r="L45" s="119">
        <v>0</v>
      </c>
      <c r="M45" s="119">
        <v>0</v>
      </c>
      <c r="N45" s="119">
        <v>1</v>
      </c>
      <c r="O45" s="119">
        <v>1</v>
      </c>
      <c r="P45" s="119">
        <v>0</v>
      </c>
      <c r="Q45" s="119">
        <v>0</v>
      </c>
      <c r="R45" s="119">
        <v>0</v>
      </c>
      <c r="S45" s="119">
        <v>0</v>
      </c>
      <c r="T45" s="119">
        <v>0</v>
      </c>
      <c r="U45" s="119">
        <v>0</v>
      </c>
      <c r="V45" s="119">
        <v>0</v>
      </c>
      <c r="W45" s="119">
        <v>0</v>
      </c>
      <c r="X45" s="119">
        <v>0</v>
      </c>
      <c r="Y45" s="119">
        <v>0</v>
      </c>
      <c r="Z45" s="119">
        <v>0</v>
      </c>
      <c r="AA45" s="119">
        <v>0</v>
      </c>
      <c r="AB45" s="119">
        <v>0</v>
      </c>
      <c r="AC45" s="119">
        <v>0</v>
      </c>
      <c r="AD45" s="119">
        <v>0</v>
      </c>
      <c r="AE45" s="119">
        <v>0</v>
      </c>
      <c r="AF45" s="119">
        <v>0</v>
      </c>
      <c r="AG45" s="119">
        <v>0</v>
      </c>
      <c r="AH45" s="119">
        <v>0</v>
      </c>
      <c r="AI45" s="119">
        <v>0</v>
      </c>
      <c r="AJ45" s="119">
        <v>0</v>
      </c>
      <c r="AK45" s="119">
        <v>0</v>
      </c>
      <c r="AL45" s="119">
        <v>0</v>
      </c>
      <c r="AM45" s="234">
        <v>338</v>
      </c>
    </row>
    <row r="46" spans="1:39" ht="18.75" customHeight="1">
      <c r="A46" s="71"/>
      <c r="B46" s="20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2"/>
    </row>
    <row r="47" spans="1:39" ht="18.75" customHeight="1">
      <c r="A47" s="64" t="s">
        <v>220</v>
      </c>
      <c r="B47" s="212">
        <v>430</v>
      </c>
      <c r="C47" s="212">
        <v>57</v>
      </c>
      <c r="D47" s="212">
        <v>189</v>
      </c>
      <c r="E47" s="212">
        <v>75</v>
      </c>
      <c r="F47" s="212">
        <v>49</v>
      </c>
      <c r="G47" s="212">
        <v>14</v>
      </c>
      <c r="H47" s="212">
        <v>19</v>
      </c>
      <c r="I47" s="212">
        <v>11</v>
      </c>
      <c r="J47" s="212">
        <v>6</v>
      </c>
      <c r="K47" s="212">
        <v>3</v>
      </c>
      <c r="L47" s="212">
        <v>1</v>
      </c>
      <c r="M47" s="212">
        <v>1</v>
      </c>
      <c r="N47" s="212">
        <v>0</v>
      </c>
      <c r="O47" s="212">
        <v>0</v>
      </c>
      <c r="P47" s="212">
        <v>1</v>
      </c>
      <c r="Q47" s="212">
        <v>0</v>
      </c>
      <c r="R47" s="212">
        <v>0</v>
      </c>
      <c r="S47" s="212">
        <v>0</v>
      </c>
      <c r="T47" s="212">
        <v>0</v>
      </c>
      <c r="U47" s="212">
        <v>1</v>
      </c>
      <c r="V47" s="212">
        <v>0</v>
      </c>
      <c r="W47" s="212">
        <v>0</v>
      </c>
      <c r="X47" s="212">
        <v>0</v>
      </c>
      <c r="Y47" s="212">
        <v>0</v>
      </c>
      <c r="Z47" s="212">
        <v>0</v>
      </c>
      <c r="AA47" s="212">
        <v>0</v>
      </c>
      <c r="AB47" s="212">
        <v>0</v>
      </c>
      <c r="AC47" s="212">
        <v>0</v>
      </c>
      <c r="AD47" s="212">
        <v>0</v>
      </c>
      <c r="AE47" s="212">
        <v>1</v>
      </c>
      <c r="AF47" s="212">
        <v>1</v>
      </c>
      <c r="AG47" s="212">
        <v>0</v>
      </c>
      <c r="AH47" s="212">
        <v>0</v>
      </c>
      <c r="AI47" s="212">
        <v>1</v>
      </c>
      <c r="AJ47" s="212">
        <v>0</v>
      </c>
      <c r="AK47" s="212">
        <v>0</v>
      </c>
      <c r="AL47" s="212">
        <v>0</v>
      </c>
      <c r="AM47" s="213">
        <v>950</v>
      </c>
    </row>
    <row r="48" spans="1:39" ht="18.75" customHeight="1">
      <c r="A48" s="65" t="s">
        <v>209</v>
      </c>
      <c r="B48" s="118">
        <v>338</v>
      </c>
      <c r="C48" s="119">
        <v>20</v>
      </c>
      <c r="D48" s="119">
        <v>158</v>
      </c>
      <c r="E48" s="119">
        <v>60</v>
      </c>
      <c r="F48" s="119">
        <v>45</v>
      </c>
      <c r="G48" s="119">
        <v>12</v>
      </c>
      <c r="H48" s="119">
        <v>18</v>
      </c>
      <c r="I48" s="119">
        <v>11</v>
      </c>
      <c r="J48" s="119">
        <v>6</v>
      </c>
      <c r="K48" s="119">
        <v>3</v>
      </c>
      <c r="L48" s="119">
        <v>0</v>
      </c>
      <c r="M48" s="119">
        <v>1</v>
      </c>
      <c r="N48" s="119">
        <v>0</v>
      </c>
      <c r="O48" s="119">
        <v>0</v>
      </c>
      <c r="P48" s="119">
        <v>1</v>
      </c>
      <c r="Q48" s="119">
        <v>0</v>
      </c>
      <c r="R48" s="119">
        <v>0</v>
      </c>
      <c r="S48" s="119">
        <v>0</v>
      </c>
      <c r="T48" s="119">
        <v>0</v>
      </c>
      <c r="U48" s="119">
        <v>0</v>
      </c>
      <c r="V48" s="119">
        <v>0</v>
      </c>
      <c r="W48" s="119">
        <v>0</v>
      </c>
      <c r="X48" s="119">
        <v>0</v>
      </c>
      <c r="Y48" s="119">
        <v>0</v>
      </c>
      <c r="Z48" s="119">
        <v>0</v>
      </c>
      <c r="AA48" s="119">
        <v>0</v>
      </c>
      <c r="AB48" s="119">
        <v>0</v>
      </c>
      <c r="AC48" s="119">
        <v>0</v>
      </c>
      <c r="AD48" s="119">
        <v>0</v>
      </c>
      <c r="AE48" s="119">
        <v>1</v>
      </c>
      <c r="AF48" s="119">
        <v>1</v>
      </c>
      <c r="AG48" s="119">
        <v>0</v>
      </c>
      <c r="AH48" s="119">
        <v>0</v>
      </c>
      <c r="AI48" s="119">
        <v>1</v>
      </c>
      <c r="AJ48" s="119">
        <v>0</v>
      </c>
      <c r="AK48" s="119">
        <v>0</v>
      </c>
      <c r="AL48" s="119">
        <v>0</v>
      </c>
      <c r="AM48" s="234">
        <v>837</v>
      </c>
    </row>
    <row r="49" spans="1:39" ht="18.75" customHeight="1">
      <c r="A49" s="65" t="s">
        <v>210</v>
      </c>
      <c r="B49" s="118">
        <v>92</v>
      </c>
      <c r="C49" s="119">
        <v>37</v>
      </c>
      <c r="D49" s="119">
        <v>31</v>
      </c>
      <c r="E49" s="119">
        <v>15</v>
      </c>
      <c r="F49" s="119">
        <v>4</v>
      </c>
      <c r="G49" s="119">
        <v>2</v>
      </c>
      <c r="H49" s="119">
        <v>1</v>
      </c>
      <c r="I49" s="119">
        <v>0</v>
      </c>
      <c r="J49" s="119">
        <v>0</v>
      </c>
      <c r="K49" s="119">
        <v>0</v>
      </c>
      <c r="L49" s="119">
        <v>1</v>
      </c>
      <c r="M49" s="119">
        <v>0</v>
      </c>
      <c r="N49" s="119">
        <v>0</v>
      </c>
      <c r="O49" s="119">
        <v>0</v>
      </c>
      <c r="P49" s="119">
        <v>0</v>
      </c>
      <c r="Q49" s="119">
        <v>0</v>
      </c>
      <c r="R49" s="119">
        <v>0</v>
      </c>
      <c r="S49" s="119">
        <v>0</v>
      </c>
      <c r="T49" s="119">
        <v>0</v>
      </c>
      <c r="U49" s="119">
        <v>1</v>
      </c>
      <c r="V49" s="119">
        <v>0</v>
      </c>
      <c r="W49" s="119">
        <v>0</v>
      </c>
      <c r="X49" s="119">
        <v>0</v>
      </c>
      <c r="Y49" s="119">
        <v>0</v>
      </c>
      <c r="Z49" s="119">
        <v>0</v>
      </c>
      <c r="AA49" s="119">
        <v>0</v>
      </c>
      <c r="AB49" s="119">
        <v>0</v>
      </c>
      <c r="AC49" s="119">
        <v>0</v>
      </c>
      <c r="AD49" s="119">
        <v>0</v>
      </c>
      <c r="AE49" s="119">
        <v>0</v>
      </c>
      <c r="AF49" s="119">
        <v>0</v>
      </c>
      <c r="AG49" s="119">
        <v>0</v>
      </c>
      <c r="AH49" s="119">
        <v>0</v>
      </c>
      <c r="AI49" s="119">
        <v>0</v>
      </c>
      <c r="AJ49" s="119">
        <v>0</v>
      </c>
      <c r="AK49" s="119">
        <v>0</v>
      </c>
      <c r="AL49" s="119">
        <v>0</v>
      </c>
      <c r="AM49" s="234">
        <v>113</v>
      </c>
    </row>
    <row r="50" spans="1:39" ht="18.75" customHeight="1">
      <c r="A50" s="65"/>
      <c r="B50" s="118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210"/>
    </row>
    <row r="51" spans="1:39" ht="18.75" customHeight="1">
      <c r="A51" s="64" t="s">
        <v>221</v>
      </c>
      <c r="B51" s="111">
        <v>453</v>
      </c>
      <c r="C51" s="111">
        <v>211</v>
      </c>
      <c r="D51" s="111">
        <v>99</v>
      </c>
      <c r="E51" s="111">
        <v>88</v>
      </c>
      <c r="F51" s="111">
        <v>31</v>
      </c>
      <c r="G51" s="111">
        <v>16</v>
      </c>
      <c r="H51" s="111">
        <v>6</v>
      </c>
      <c r="I51" s="111">
        <v>2</v>
      </c>
      <c r="J51" s="111">
        <v>0</v>
      </c>
      <c r="K51" s="111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0</v>
      </c>
      <c r="V51" s="111">
        <v>0</v>
      </c>
      <c r="W51" s="111">
        <v>0</v>
      </c>
      <c r="X51" s="111">
        <v>0</v>
      </c>
      <c r="Y51" s="111">
        <v>0</v>
      </c>
      <c r="Z51" s="111">
        <v>0</v>
      </c>
      <c r="AA51" s="111">
        <v>0</v>
      </c>
      <c r="AB51" s="111">
        <v>0</v>
      </c>
      <c r="AC51" s="111">
        <v>0</v>
      </c>
      <c r="AD51" s="111">
        <v>0</v>
      </c>
      <c r="AE51" s="111">
        <v>0</v>
      </c>
      <c r="AF51" s="111">
        <v>0</v>
      </c>
      <c r="AG51" s="111">
        <v>0</v>
      </c>
      <c r="AH51" s="111">
        <v>0</v>
      </c>
      <c r="AI51" s="111">
        <v>0</v>
      </c>
      <c r="AJ51" s="111">
        <v>0</v>
      </c>
      <c r="AK51" s="111">
        <v>0</v>
      </c>
      <c r="AL51" s="111">
        <v>0</v>
      </c>
      <c r="AM51" s="112">
        <v>474</v>
      </c>
    </row>
    <row r="52" spans="1:39" ht="18.75" customHeight="1">
      <c r="A52" s="65" t="s">
        <v>212</v>
      </c>
      <c r="B52" s="118">
        <v>453</v>
      </c>
      <c r="C52" s="119">
        <v>211</v>
      </c>
      <c r="D52" s="119">
        <v>99</v>
      </c>
      <c r="E52" s="119">
        <v>88</v>
      </c>
      <c r="F52" s="119">
        <v>31</v>
      </c>
      <c r="G52" s="119">
        <v>16</v>
      </c>
      <c r="H52" s="119">
        <v>6</v>
      </c>
      <c r="I52" s="119">
        <v>2</v>
      </c>
      <c r="J52" s="119">
        <v>0</v>
      </c>
      <c r="K52" s="119">
        <v>0</v>
      </c>
      <c r="L52" s="119">
        <v>0</v>
      </c>
      <c r="M52" s="119">
        <v>0</v>
      </c>
      <c r="N52" s="119">
        <v>0</v>
      </c>
      <c r="O52" s="119">
        <v>0</v>
      </c>
      <c r="P52" s="119">
        <v>0</v>
      </c>
      <c r="Q52" s="119">
        <v>0</v>
      </c>
      <c r="R52" s="119">
        <v>0</v>
      </c>
      <c r="S52" s="119">
        <v>0</v>
      </c>
      <c r="T52" s="119">
        <v>0</v>
      </c>
      <c r="U52" s="119">
        <v>0</v>
      </c>
      <c r="V52" s="119">
        <v>0</v>
      </c>
      <c r="W52" s="119">
        <v>0</v>
      </c>
      <c r="X52" s="119">
        <v>0</v>
      </c>
      <c r="Y52" s="119">
        <v>0</v>
      </c>
      <c r="Z52" s="119">
        <v>0</v>
      </c>
      <c r="AA52" s="119">
        <v>0</v>
      </c>
      <c r="AB52" s="119">
        <v>0</v>
      </c>
      <c r="AC52" s="119">
        <v>0</v>
      </c>
      <c r="AD52" s="119">
        <v>0</v>
      </c>
      <c r="AE52" s="119">
        <v>0</v>
      </c>
      <c r="AF52" s="119">
        <v>0</v>
      </c>
      <c r="AG52" s="119">
        <v>0</v>
      </c>
      <c r="AH52" s="119">
        <v>0</v>
      </c>
      <c r="AI52" s="119">
        <v>0</v>
      </c>
      <c r="AJ52" s="119">
        <v>0</v>
      </c>
      <c r="AK52" s="119">
        <v>0</v>
      </c>
      <c r="AL52" s="119">
        <v>0</v>
      </c>
      <c r="AM52" s="234">
        <v>474</v>
      </c>
    </row>
    <row r="53" spans="1:39" ht="18.75" customHeight="1">
      <c r="A53" s="65"/>
      <c r="B53" s="118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210"/>
    </row>
    <row r="54" spans="1:39" ht="18.75" customHeight="1">
      <c r="A54" s="64" t="s">
        <v>222</v>
      </c>
      <c r="B54" s="111">
        <v>605</v>
      </c>
      <c r="C54" s="111">
        <v>64</v>
      </c>
      <c r="D54" s="111">
        <v>337</v>
      </c>
      <c r="E54" s="111">
        <v>111</v>
      </c>
      <c r="F54" s="111">
        <v>35</v>
      </c>
      <c r="G54" s="111">
        <v>27</v>
      </c>
      <c r="H54" s="111">
        <v>12</v>
      </c>
      <c r="I54" s="111">
        <v>9</v>
      </c>
      <c r="J54" s="111">
        <v>0</v>
      </c>
      <c r="K54" s="111">
        <v>3</v>
      </c>
      <c r="L54" s="111">
        <v>1</v>
      </c>
      <c r="M54" s="111">
        <v>1</v>
      </c>
      <c r="N54" s="111">
        <v>1</v>
      </c>
      <c r="O54" s="111">
        <v>0</v>
      </c>
      <c r="P54" s="111">
        <v>2</v>
      </c>
      <c r="Q54" s="111">
        <v>0</v>
      </c>
      <c r="R54" s="111">
        <v>0</v>
      </c>
      <c r="S54" s="111">
        <v>0</v>
      </c>
      <c r="T54" s="111">
        <v>0</v>
      </c>
      <c r="U54" s="111">
        <v>0</v>
      </c>
      <c r="V54" s="111">
        <v>1</v>
      </c>
      <c r="W54" s="111">
        <v>0</v>
      </c>
      <c r="X54" s="111">
        <v>0</v>
      </c>
      <c r="Y54" s="111">
        <v>0</v>
      </c>
      <c r="Z54" s="111">
        <v>0</v>
      </c>
      <c r="AA54" s="111">
        <v>0</v>
      </c>
      <c r="AB54" s="111">
        <v>0</v>
      </c>
      <c r="AC54" s="111">
        <v>0</v>
      </c>
      <c r="AD54" s="111">
        <v>0</v>
      </c>
      <c r="AE54" s="111">
        <v>0</v>
      </c>
      <c r="AF54" s="111">
        <v>0</v>
      </c>
      <c r="AG54" s="111">
        <v>0</v>
      </c>
      <c r="AH54" s="111">
        <v>0</v>
      </c>
      <c r="AI54" s="111">
        <v>0</v>
      </c>
      <c r="AJ54" s="111">
        <v>0</v>
      </c>
      <c r="AK54" s="111">
        <v>0</v>
      </c>
      <c r="AL54" s="111">
        <v>1</v>
      </c>
      <c r="AM54" s="112">
        <v>1073</v>
      </c>
    </row>
    <row r="55" spans="1:39" ht="18.75" customHeight="1">
      <c r="A55" s="65" t="s">
        <v>213</v>
      </c>
      <c r="B55" s="118">
        <v>99</v>
      </c>
      <c r="C55" s="119">
        <v>28</v>
      </c>
      <c r="D55" s="119">
        <v>15</v>
      </c>
      <c r="E55" s="119">
        <v>26</v>
      </c>
      <c r="F55" s="119">
        <v>11</v>
      </c>
      <c r="G55" s="119">
        <v>8</v>
      </c>
      <c r="H55" s="119">
        <v>2</v>
      </c>
      <c r="I55" s="119">
        <v>5</v>
      </c>
      <c r="J55" s="119">
        <v>0</v>
      </c>
      <c r="K55" s="119">
        <v>2</v>
      </c>
      <c r="L55" s="119">
        <v>0</v>
      </c>
      <c r="M55" s="119">
        <v>0</v>
      </c>
      <c r="N55" s="119">
        <v>1</v>
      </c>
      <c r="O55" s="119">
        <v>0</v>
      </c>
      <c r="P55" s="119">
        <v>0</v>
      </c>
      <c r="Q55" s="119">
        <v>0</v>
      </c>
      <c r="R55" s="119">
        <v>0</v>
      </c>
      <c r="S55" s="119">
        <v>0</v>
      </c>
      <c r="T55" s="119">
        <v>0</v>
      </c>
      <c r="U55" s="119">
        <v>0</v>
      </c>
      <c r="V55" s="119">
        <v>0</v>
      </c>
      <c r="W55" s="119">
        <v>0</v>
      </c>
      <c r="X55" s="119">
        <v>0</v>
      </c>
      <c r="Y55" s="119">
        <v>0</v>
      </c>
      <c r="Z55" s="119">
        <v>0</v>
      </c>
      <c r="AA55" s="119">
        <v>0</v>
      </c>
      <c r="AB55" s="119">
        <v>0</v>
      </c>
      <c r="AC55" s="119">
        <v>0</v>
      </c>
      <c r="AD55" s="119">
        <v>0</v>
      </c>
      <c r="AE55" s="119">
        <v>0</v>
      </c>
      <c r="AF55" s="119">
        <v>0</v>
      </c>
      <c r="AG55" s="119">
        <v>0</v>
      </c>
      <c r="AH55" s="119">
        <v>0</v>
      </c>
      <c r="AI55" s="119">
        <v>0</v>
      </c>
      <c r="AJ55" s="119">
        <v>0</v>
      </c>
      <c r="AK55" s="119">
        <v>0</v>
      </c>
      <c r="AL55" s="119">
        <v>1</v>
      </c>
      <c r="AM55" s="234">
        <v>287</v>
      </c>
    </row>
    <row r="56" spans="1:39" ht="18.75" customHeight="1">
      <c r="A56" s="65" t="s">
        <v>214</v>
      </c>
      <c r="B56" s="118">
        <v>185</v>
      </c>
      <c r="C56" s="119">
        <v>22</v>
      </c>
      <c r="D56" s="119">
        <v>60</v>
      </c>
      <c r="E56" s="119">
        <v>54</v>
      </c>
      <c r="F56" s="119">
        <v>19</v>
      </c>
      <c r="G56" s="119">
        <v>16</v>
      </c>
      <c r="H56" s="119">
        <v>7</v>
      </c>
      <c r="I56" s="119">
        <v>2</v>
      </c>
      <c r="J56" s="119">
        <v>0</v>
      </c>
      <c r="K56" s="119">
        <v>1</v>
      </c>
      <c r="L56" s="119">
        <v>1</v>
      </c>
      <c r="M56" s="119">
        <v>0</v>
      </c>
      <c r="N56" s="119">
        <v>0</v>
      </c>
      <c r="O56" s="119">
        <v>0</v>
      </c>
      <c r="P56" s="119">
        <v>2</v>
      </c>
      <c r="Q56" s="119">
        <v>0</v>
      </c>
      <c r="R56" s="119">
        <v>0</v>
      </c>
      <c r="S56" s="119">
        <v>0</v>
      </c>
      <c r="T56" s="119">
        <v>0</v>
      </c>
      <c r="U56" s="119">
        <v>0</v>
      </c>
      <c r="V56" s="119">
        <v>1</v>
      </c>
      <c r="W56" s="119">
        <v>0</v>
      </c>
      <c r="X56" s="119">
        <v>0</v>
      </c>
      <c r="Y56" s="119">
        <v>0</v>
      </c>
      <c r="Z56" s="119">
        <v>0</v>
      </c>
      <c r="AA56" s="119">
        <v>0</v>
      </c>
      <c r="AB56" s="119">
        <v>0</v>
      </c>
      <c r="AC56" s="119">
        <v>0</v>
      </c>
      <c r="AD56" s="119">
        <v>0</v>
      </c>
      <c r="AE56" s="119">
        <v>0</v>
      </c>
      <c r="AF56" s="119">
        <v>0</v>
      </c>
      <c r="AG56" s="119">
        <v>0</v>
      </c>
      <c r="AH56" s="119">
        <v>0</v>
      </c>
      <c r="AI56" s="119">
        <v>0</v>
      </c>
      <c r="AJ56" s="119">
        <v>0</v>
      </c>
      <c r="AK56" s="119">
        <v>0</v>
      </c>
      <c r="AL56" s="119">
        <v>0</v>
      </c>
      <c r="AM56" s="234">
        <v>398</v>
      </c>
    </row>
    <row r="57" spans="1:39" ht="18.75" customHeight="1">
      <c r="A57" s="65" t="s">
        <v>215</v>
      </c>
      <c r="B57" s="118">
        <v>321</v>
      </c>
      <c r="C57" s="119">
        <v>14</v>
      </c>
      <c r="D57" s="119">
        <v>262</v>
      </c>
      <c r="E57" s="119">
        <v>31</v>
      </c>
      <c r="F57" s="119">
        <v>5</v>
      </c>
      <c r="G57" s="119">
        <v>3</v>
      </c>
      <c r="H57" s="119">
        <v>3</v>
      </c>
      <c r="I57" s="119">
        <v>2</v>
      </c>
      <c r="J57" s="119">
        <v>0</v>
      </c>
      <c r="K57" s="119">
        <v>0</v>
      </c>
      <c r="L57" s="119">
        <v>0</v>
      </c>
      <c r="M57" s="119">
        <v>1</v>
      </c>
      <c r="N57" s="119">
        <v>0</v>
      </c>
      <c r="O57" s="119">
        <v>0</v>
      </c>
      <c r="P57" s="119">
        <v>0</v>
      </c>
      <c r="Q57" s="119">
        <v>0</v>
      </c>
      <c r="R57" s="119">
        <v>0</v>
      </c>
      <c r="S57" s="119">
        <v>0</v>
      </c>
      <c r="T57" s="119">
        <v>0</v>
      </c>
      <c r="U57" s="119">
        <v>0</v>
      </c>
      <c r="V57" s="119">
        <v>0</v>
      </c>
      <c r="W57" s="119">
        <v>0</v>
      </c>
      <c r="X57" s="119">
        <v>0</v>
      </c>
      <c r="Y57" s="119">
        <v>0</v>
      </c>
      <c r="Z57" s="119">
        <v>0</v>
      </c>
      <c r="AA57" s="119">
        <v>0</v>
      </c>
      <c r="AB57" s="119">
        <v>0</v>
      </c>
      <c r="AC57" s="119">
        <v>0</v>
      </c>
      <c r="AD57" s="119">
        <v>0</v>
      </c>
      <c r="AE57" s="119">
        <v>0</v>
      </c>
      <c r="AF57" s="119">
        <v>0</v>
      </c>
      <c r="AG57" s="119">
        <v>0</v>
      </c>
      <c r="AH57" s="119">
        <v>0</v>
      </c>
      <c r="AI57" s="119">
        <v>0</v>
      </c>
      <c r="AJ57" s="119">
        <v>0</v>
      </c>
      <c r="AK57" s="119">
        <v>0</v>
      </c>
      <c r="AL57" s="119">
        <v>0</v>
      </c>
      <c r="AM57" s="234">
        <v>388</v>
      </c>
    </row>
    <row r="58" spans="1:39" ht="18.75" customHeight="1">
      <c r="A58" s="65"/>
      <c r="B58" s="118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210"/>
    </row>
    <row r="59" spans="1:39" ht="18.75" customHeight="1">
      <c r="A59" s="64" t="s">
        <v>321</v>
      </c>
      <c r="B59" s="111">
        <v>481</v>
      </c>
      <c r="C59" s="111">
        <v>39</v>
      </c>
      <c r="D59" s="111">
        <v>105</v>
      </c>
      <c r="E59" s="111">
        <v>176</v>
      </c>
      <c r="F59" s="111">
        <v>94</v>
      </c>
      <c r="G59" s="111">
        <v>42</v>
      </c>
      <c r="H59" s="111">
        <v>13</v>
      </c>
      <c r="I59" s="111">
        <v>11</v>
      </c>
      <c r="J59" s="111">
        <v>0</v>
      </c>
      <c r="K59" s="111">
        <v>0</v>
      </c>
      <c r="L59" s="111">
        <v>0</v>
      </c>
      <c r="M59" s="111">
        <v>1</v>
      </c>
      <c r="N59" s="111">
        <v>0</v>
      </c>
      <c r="O59" s="111">
        <v>0</v>
      </c>
      <c r="P59" s="111">
        <v>0</v>
      </c>
      <c r="Q59" s="111">
        <v>0</v>
      </c>
      <c r="R59" s="111">
        <v>0</v>
      </c>
      <c r="S59" s="111">
        <v>0</v>
      </c>
      <c r="T59" s="111">
        <v>0</v>
      </c>
      <c r="U59" s="111">
        <v>0</v>
      </c>
      <c r="V59" s="111">
        <v>0</v>
      </c>
      <c r="W59" s="111">
        <v>0</v>
      </c>
      <c r="X59" s="111">
        <v>0</v>
      </c>
      <c r="Y59" s="111">
        <v>0</v>
      </c>
      <c r="Z59" s="111">
        <v>0</v>
      </c>
      <c r="AA59" s="111">
        <v>0</v>
      </c>
      <c r="AB59" s="111">
        <v>0</v>
      </c>
      <c r="AC59" s="111">
        <v>0</v>
      </c>
      <c r="AD59" s="111">
        <v>0</v>
      </c>
      <c r="AE59" s="111">
        <v>0</v>
      </c>
      <c r="AF59" s="111">
        <v>0</v>
      </c>
      <c r="AG59" s="111">
        <v>0</v>
      </c>
      <c r="AH59" s="111">
        <v>0</v>
      </c>
      <c r="AI59" s="111">
        <v>0</v>
      </c>
      <c r="AJ59" s="111">
        <v>0</v>
      </c>
      <c r="AK59" s="111">
        <v>0</v>
      </c>
      <c r="AL59" s="111">
        <v>0</v>
      </c>
      <c r="AM59" s="112">
        <v>1048</v>
      </c>
    </row>
    <row r="60" spans="1:39" ht="18.75" customHeight="1">
      <c r="A60" s="65" t="s">
        <v>216</v>
      </c>
      <c r="B60" s="118">
        <v>481</v>
      </c>
      <c r="C60" s="119">
        <v>39</v>
      </c>
      <c r="D60" s="119">
        <v>105</v>
      </c>
      <c r="E60" s="119">
        <v>176</v>
      </c>
      <c r="F60" s="119">
        <v>94</v>
      </c>
      <c r="G60" s="119">
        <v>42</v>
      </c>
      <c r="H60" s="119">
        <v>13</v>
      </c>
      <c r="I60" s="119">
        <v>11</v>
      </c>
      <c r="J60" s="119">
        <v>0</v>
      </c>
      <c r="K60" s="119">
        <v>0</v>
      </c>
      <c r="L60" s="119">
        <v>0</v>
      </c>
      <c r="M60" s="119">
        <v>1</v>
      </c>
      <c r="N60" s="119">
        <v>0</v>
      </c>
      <c r="O60" s="119">
        <v>0</v>
      </c>
      <c r="P60" s="119">
        <v>0</v>
      </c>
      <c r="Q60" s="119">
        <v>0</v>
      </c>
      <c r="R60" s="119">
        <v>0</v>
      </c>
      <c r="S60" s="119">
        <v>0</v>
      </c>
      <c r="T60" s="119">
        <v>0</v>
      </c>
      <c r="U60" s="119">
        <v>0</v>
      </c>
      <c r="V60" s="119">
        <v>0</v>
      </c>
      <c r="W60" s="119">
        <v>0</v>
      </c>
      <c r="X60" s="119">
        <v>0</v>
      </c>
      <c r="Y60" s="119">
        <v>0</v>
      </c>
      <c r="Z60" s="119">
        <v>0</v>
      </c>
      <c r="AA60" s="119">
        <v>0</v>
      </c>
      <c r="AB60" s="119">
        <v>0</v>
      </c>
      <c r="AC60" s="119">
        <v>0</v>
      </c>
      <c r="AD60" s="119">
        <v>0</v>
      </c>
      <c r="AE60" s="119">
        <v>0</v>
      </c>
      <c r="AF60" s="119">
        <v>0</v>
      </c>
      <c r="AG60" s="119">
        <v>0</v>
      </c>
      <c r="AH60" s="119">
        <v>0</v>
      </c>
      <c r="AI60" s="119">
        <v>0</v>
      </c>
      <c r="AJ60" s="119">
        <v>0</v>
      </c>
      <c r="AK60" s="119">
        <v>0</v>
      </c>
      <c r="AL60" s="119">
        <v>0</v>
      </c>
      <c r="AM60" s="234">
        <v>1048</v>
      </c>
    </row>
    <row r="61" spans="1:39" ht="18.75" customHeight="1">
      <c r="A61" s="65"/>
      <c r="B61" s="118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210"/>
    </row>
    <row r="62" spans="1:39" ht="18.75" customHeight="1">
      <c r="A62" s="64" t="s">
        <v>322</v>
      </c>
      <c r="B62" s="111">
        <v>373</v>
      </c>
      <c r="C62" s="111">
        <v>43</v>
      </c>
      <c r="D62" s="111">
        <v>134</v>
      </c>
      <c r="E62" s="111">
        <v>91</v>
      </c>
      <c r="F62" s="111">
        <v>36</v>
      </c>
      <c r="G62" s="111">
        <v>29</v>
      </c>
      <c r="H62" s="111">
        <v>14</v>
      </c>
      <c r="I62" s="111">
        <v>7</v>
      </c>
      <c r="J62" s="111">
        <v>5</v>
      </c>
      <c r="K62" s="111">
        <v>2</v>
      </c>
      <c r="L62" s="111">
        <v>3</v>
      </c>
      <c r="M62" s="111">
        <v>2</v>
      </c>
      <c r="N62" s="111">
        <v>2</v>
      </c>
      <c r="O62" s="111">
        <v>0</v>
      </c>
      <c r="P62" s="111">
        <v>1</v>
      </c>
      <c r="Q62" s="111">
        <v>1</v>
      </c>
      <c r="R62" s="111">
        <v>0</v>
      </c>
      <c r="S62" s="111">
        <v>1</v>
      </c>
      <c r="T62" s="111">
        <v>0</v>
      </c>
      <c r="U62" s="111">
        <v>0</v>
      </c>
      <c r="V62" s="111">
        <v>1</v>
      </c>
      <c r="W62" s="111">
        <v>0</v>
      </c>
      <c r="X62" s="111">
        <v>0</v>
      </c>
      <c r="Y62" s="111">
        <v>0</v>
      </c>
      <c r="Z62" s="111">
        <v>0</v>
      </c>
      <c r="AA62" s="111">
        <v>0</v>
      </c>
      <c r="AB62" s="111">
        <v>1</v>
      </c>
      <c r="AC62" s="111">
        <v>0</v>
      </c>
      <c r="AD62" s="111">
        <v>0</v>
      </c>
      <c r="AE62" s="111">
        <v>0</v>
      </c>
      <c r="AF62" s="111">
        <v>0</v>
      </c>
      <c r="AG62" s="111">
        <v>0</v>
      </c>
      <c r="AH62" s="111">
        <v>0</v>
      </c>
      <c r="AI62" s="111">
        <v>0</v>
      </c>
      <c r="AJ62" s="111">
        <v>0</v>
      </c>
      <c r="AK62" s="111">
        <v>0</v>
      </c>
      <c r="AL62" s="111">
        <v>0</v>
      </c>
      <c r="AM62" s="178">
        <v>866</v>
      </c>
    </row>
    <row r="63" spans="1:39" ht="18.75" customHeight="1">
      <c r="A63" s="65" t="s">
        <v>218</v>
      </c>
      <c r="B63" s="118">
        <v>314</v>
      </c>
      <c r="C63" s="119">
        <v>43</v>
      </c>
      <c r="D63" s="119">
        <v>102</v>
      </c>
      <c r="E63" s="120">
        <v>70</v>
      </c>
      <c r="F63" s="119">
        <v>32</v>
      </c>
      <c r="G63" s="119">
        <v>28</v>
      </c>
      <c r="H63" s="119">
        <v>13</v>
      </c>
      <c r="I63" s="119">
        <v>7</v>
      </c>
      <c r="J63" s="119">
        <v>5</v>
      </c>
      <c r="K63" s="119">
        <v>2</v>
      </c>
      <c r="L63" s="119">
        <v>3</v>
      </c>
      <c r="M63" s="120">
        <v>2</v>
      </c>
      <c r="N63" s="119">
        <v>2</v>
      </c>
      <c r="O63" s="119">
        <v>0</v>
      </c>
      <c r="P63" s="120">
        <v>1</v>
      </c>
      <c r="Q63" s="120">
        <v>1</v>
      </c>
      <c r="R63" s="119">
        <v>0</v>
      </c>
      <c r="S63" s="119">
        <v>1</v>
      </c>
      <c r="T63" s="120">
        <v>0</v>
      </c>
      <c r="U63" s="120">
        <v>0</v>
      </c>
      <c r="V63" s="120">
        <v>1</v>
      </c>
      <c r="W63" s="119">
        <v>0</v>
      </c>
      <c r="X63" s="119">
        <v>0</v>
      </c>
      <c r="Y63" s="119">
        <v>0</v>
      </c>
      <c r="Z63" s="120">
        <v>0</v>
      </c>
      <c r="AA63" s="120">
        <v>0</v>
      </c>
      <c r="AB63" s="120">
        <v>1</v>
      </c>
      <c r="AC63" s="119">
        <v>0</v>
      </c>
      <c r="AD63" s="119">
        <v>0</v>
      </c>
      <c r="AE63" s="120">
        <v>0</v>
      </c>
      <c r="AF63" s="120">
        <v>0</v>
      </c>
      <c r="AG63" s="120">
        <v>0</v>
      </c>
      <c r="AH63" s="119">
        <v>0</v>
      </c>
      <c r="AI63" s="119">
        <v>0</v>
      </c>
      <c r="AJ63" s="120">
        <v>0</v>
      </c>
      <c r="AK63" s="119">
        <v>0</v>
      </c>
      <c r="AL63" s="119">
        <v>0</v>
      </c>
      <c r="AM63" s="234">
        <v>771</v>
      </c>
    </row>
    <row r="64" spans="1:39" ht="18.75" customHeight="1">
      <c r="A64" s="65" t="s">
        <v>139</v>
      </c>
      <c r="B64" s="299">
        <v>59</v>
      </c>
      <c r="C64" s="119">
        <v>0</v>
      </c>
      <c r="D64" s="120">
        <v>32</v>
      </c>
      <c r="E64" s="120">
        <v>21</v>
      </c>
      <c r="F64" s="119">
        <v>4</v>
      </c>
      <c r="G64" s="120">
        <v>1</v>
      </c>
      <c r="H64" s="120">
        <v>1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0">
        <v>0</v>
      </c>
      <c r="Z64" s="120">
        <v>0</v>
      </c>
      <c r="AA64" s="120">
        <v>0</v>
      </c>
      <c r="AB64" s="120">
        <v>0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19">
        <v>0</v>
      </c>
      <c r="AM64" s="133">
        <v>95</v>
      </c>
    </row>
    <row r="65" spans="1:38" ht="18.75" customHeight="1">
      <c r="A65" s="71"/>
      <c r="C65" s="209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0"/>
      <c r="AK65" s="210"/>
      <c r="AL65" s="209"/>
    </row>
    <row r="66" spans="1:39" ht="18.75" customHeight="1">
      <c r="A66" s="300" t="s">
        <v>273</v>
      </c>
      <c r="B66" s="301">
        <v>2027</v>
      </c>
      <c r="C66" s="302">
        <v>0</v>
      </c>
      <c r="D66" s="301">
        <v>695</v>
      </c>
      <c r="E66" s="303">
        <v>684</v>
      </c>
      <c r="F66" s="303">
        <v>352</v>
      </c>
      <c r="G66" s="303">
        <v>142</v>
      </c>
      <c r="H66" s="303">
        <v>93</v>
      </c>
      <c r="I66" s="303">
        <v>40</v>
      </c>
      <c r="J66" s="303">
        <v>12</v>
      </c>
      <c r="K66" s="303">
        <v>6</v>
      </c>
      <c r="L66" s="303">
        <v>2</v>
      </c>
      <c r="M66" s="303">
        <v>0</v>
      </c>
      <c r="N66" s="303">
        <v>1</v>
      </c>
      <c r="O66" s="303">
        <v>0</v>
      </c>
      <c r="P66" s="303">
        <v>0</v>
      </c>
      <c r="Q66" s="303">
        <v>0</v>
      </c>
      <c r="R66" s="303">
        <v>0</v>
      </c>
      <c r="S66" s="303">
        <v>0</v>
      </c>
      <c r="T66" s="303">
        <v>0</v>
      </c>
      <c r="U66" s="303">
        <v>0</v>
      </c>
      <c r="V66" s="303">
        <v>0</v>
      </c>
      <c r="W66" s="303">
        <v>0</v>
      </c>
      <c r="X66" s="303">
        <v>0</v>
      </c>
      <c r="Y66" s="303">
        <v>0</v>
      </c>
      <c r="Z66" s="303">
        <v>0</v>
      </c>
      <c r="AA66" s="303">
        <v>0</v>
      </c>
      <c r="AB66" s="303">
        <v>0</v>
      </c>
      <c r="AC66" s="303">
        <v>0</v>
      </c>
      <c r="AD66" s="303">
        <v>0</v>
      </c>
      <c r="AE66" s="303">
        <v>0</v>
      </c>
      <c r="AF66" s="303">
        <v>0</v>
      </c>
      <c r="AG66" s="303">
        <v>0</v>
      </c>
      <c r="AH66" s="303">
        <v>0</v>
      </c>
      <c r="AI66" s="303">
        <v>0</v>
      </c>
      <c r="AJ66" s="303">
        <v>0</v>
      </c>
      <c r="AK66" s="303">
        <v>0</v>
      </c>
      <c r="AL66" s="302">
        <v>0</v>
      </c>
      <c r="AM66" s="301">
        <v>4553</v>
      </c>
    </row>
    <row r="67" spans="1:39" ht="18.75" customHeight="1">
      <c r="A67" s="65" t="s">
        <v>122</v>
      </c>
      <c r="B67" s="234">
        <v>800</v>
      </c>
      <c r="C67" s="119">
        <v>0</v>
      </c>
      <c r="D67" s="134">
        <v>170</v>
      </c>
      <c r="E67" s="120">
        <v>371</v>
      </c>
      <c r="F67" s="120">
        <v>124</v>
      </c>
      <c r="G67" s="120">
        <v>55</v>
      </c>
      <c r="H67" s="120">
        <v>47</v>
      </c>
      <c r="I67" s="120">
        <v>22</v>
      </c>
      <c r="J67" s="120">
        <v>6</v>
      </c>
      <c r="K67" s="119">
        <v>2</v>
      </c>
      <c r="L67" s="119">
        <v>2</v>
      </c>
      <c r="M67" s="120">
        <v>0</v>
      </c>
      <c r="N67" s="119">
        <v>1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0">
        <v>0</v>
      </c>
      <c r="V67" s="120">
        <v>0</v>
      </c>
      <c r="W67" s="120">
        <v>0</v>
      </c>
      <c r="X67" s="120">
        <v>0</v>
      </c>
      <c r="Y67" s="120">
        <v>0</v>
      </c>
      <c r="Z67" s="120">
        <v>0</v>
      </c>
      <c r="AA67" s="120">
        <v>0</v>
      </c>
      <c r="AB67" s="120">
        <v>0</v>
      </c>
      <c r="AC67" s="120">
        <v>0</v>
      </c>
      <c r="AD67" s="120">
        <v>0</v>
      </c>
      <c r="AE67" s="119">
        <v>0</v>
      </c>
      <c r="AF67" s="120">
        <v>0</v>
      </c>
      <c r="AG67" s="120">
        <v>0</v>
      </c>
      <c r="AH67" s="120">
        <v>0</v>
      </c>
      <c r="AI67" s="119">
        <v>0</v>
      </c>
      <c r="AJ67" s="120">
        <v>0</v>
      </c>
      <c r="AK67" s="120">
        <v>0</v>
      </c>
      <c r="AL67" s="119">
        <v>0</v>
      </c>
      <c r="AM67" s="133">
        <v>1958</v>
      </c>
    </row>
    <row r="68" spans="1:39" ht="18.75" customHeight="1">
      <c r="A68" s="65" t="s">
        <v>136</v>
      </c>
      <c r="B68" s="234">
        <v>199</v>
      </c>
      <c r="C68" s="119">
        <v>0</v>
      </c>
      <c r="D68" s="235">
        <v>4</v>
      </c>
      <c r="E68" s="120">
        <v>65</v>
      </c>
      <c r="F68" s="120">
        <v>80</v>
      </c>
      <c r="G68" s="120">
        <v>30</v>
      </c>
      <c r="H68" s="120">
        <v>15</v>
      </c>
      <c r="I68" s="119">
        <v>5</v>
      </c>
      <c r="J68" s="119">
        <v>0</v>
      </c>
      <c r="K68" s="119">
        <v>0</v>
      </c>
      <c r="L68" s="119">
        <v>0</v>
      </c>
      <c r="M68" s="119">
        <v>0</v>
      </c>
      <c r="N68" s="119">
        <v>0</v>
      </c>
      <c r="O68" s="119">
        <v>0</v>
      </c>
      <c r="P68" s="120">
        <v>0</v>
      </c>
      <c r="Q68" s="119">
        <v>0</v>
      </c>
      <c r="R68" s="119">
        <v>0</v>
      </c>
      <c r="S68" s="119">
        <v>0</v>
      </c>
      <c r="T68" s="120">
        <v>0</v>
      </c>
      <c r="U68" s="119">
        <v>0</v>
      </c>
      <c r="V68" s="120">
        <v>0</v>
      </c>
      <c r="W68" s="120">
        <v>0</v>
      </c>
      <c r="X68" s="120">
        <v>0</v>
      </c>
      <c r="Y68" s="120">
        <v>0</v>
      </c>
      <c r="Z68" s="120">
        <v>0</v>
      </c>
      <c r="AA68" s="120">
        <v>0</v>
      </c>
      <c r="AB68" s="120">
        <v>0</v>
      </c>
      <c r="AC68" s="119">
        <v>0</v>
      </c>
      <c r="AD68" s="120">
        <v>0</v>
      </c>
      <c r="AE68" s="119">
        <v>0</v>
      </c>
      <c r="AF68" s="120">
        <v>0</v>
      </c>
      <c r="AG68" s="119">
        <v>0</v>
      </c>
      <c r="AH68" s="119">
        <v>0</v>
      </c>
      <c r="AI68" s="119">
        <v>0</v>
      </c>
      <c r="AJ68" s="120">
        <v>0</v>
      </c>
      <c r="AK68" s="120">
        <v>0</v>
      </c>
      <c r="AL68" s="119">
        <v>0</v>
      </c>
      <c r="AM68" s="133">
        <v>599</v>
      </c>
    </row>
    <row r="69" spans="1:39" s="134" customFormat="1" ht="18.75" customHeight="1">
      <c r="A69" s="65" t="s">
        <v>198</v>
      </c>
      <c r="B69" s="118">
        <v>200</v>
      </c>
      <c r="C69" s="119">
        <v>0</v>
      </c>
      <c r="D69" s="119">
        <v>24</v>
      </c>
      <c r="E69" s="119">
        <v>75</v>
      </c>
      <c r="F69" s="120">
        <v>63</v>
      </c>
      <c r="G69" s="119">
        <v>20</v>
      </c>
      <c r="H69" s="119">
        <v>14</v>
      </c>
      <c r="I69" s="119">
        <v>3</v>
      </c>
      <c r="J69" s="119">
        <v>1</v>
      </c>
      <c r="K69" s="119">
        <v>0</v>
      </c>
      <c r="L69" s="119">
        <v>0</v>
      </c>
      <c r="M69" s="119">
        <v>0</v>
      </c>
      <c r="N69" s="119">
        <v>0</v>
      </c>
      <c r="O69" s="119">
        <v>0</v>
      </c>
      <c r="P69" s="119">
        <v>0</v>
      </c>
      <c r="Q69" s="119">
        <v>0</v>
      </c>
      <c r="R69" s="119">
        <v>0</v>
      </c>
      <c r="S69" s="119">
        <v>0</v>
      </c>
      <c r="T69" s="119">
        <v>0</v>
      </c>
      <c r="U69" s="119">
        <v>0</v>
      </c>
      <c r="V69" s="120">
        <v>0</v>
      </c>
      <c r="W69" s="119">
        <v>0</v>
      </c>
      <c r="X69" s="119">
        <v>0</v>
      </c>
      <c r="Y69" s="119">
        <v>0</v>
      </c>
      <c r="Z69" s="119">
        <v>0</v>
      </c>
      <c r="AA69" s="119">
        <v>0</v>
      </c>
      <c r="AB69" s="119">
        <v>0</v>
      </c>
      <c r="AC69" s="119">
        <v>0</v>
      </c>
      <c r="AD69" s="120">
        <v>0</v>
      </c>
      <c r="AE69" s="119">
        <v>0</v>
      </c>
      <c r="AF69" s="119">
        <v>0</v>
      </c>
      <c r="AG69" s="119">
        <v>0</v>
      </c>
      <c r="AH69" s="119">
        <v>0</v>
      </c>
      <c r="AI69" s="119">
        <v>0</v>
      </c>
      <c r="AJ69" s="119">
        <v>0</v>
      </c>
      <c r="AK69" s="119">
        <v>0</v>
      </c>
      <c r="AL69" s="119">
        <v>0</v>
      </c>
      <c r="AM69" s="234">
        <v>538</v>
      </c>
    </row>
    <row r="70" spans="1:39" s="134" customFormat="1" ht="18.75" customHeight="1">
      <c r="A70" s="65" t="s">
        <v>129</v>
      </c>
      <c r="B70" s="118">
        <v>31</v>
      </c>
      <c r="C70" s="119">
        <v>0</v>
      </c>
      <c r="D70" s="119">
        <v>31</v>
      </c>
      <c r="E70" s="119">
        <v>0</v>
      </c>
      <c r="F70" s="119">
        <v>0</v>
      </c>
      <c r="G70" s="119">
        <v>0</v>
      </c>
      <c r="H70" s="119">
        <v>0</v>
      </c>
      <c r="I70" s="119">
        <v>0</v>
      </c>
      <c r="J70" s="119">
        <v>0</v>
      </c>
      <c r="K70" s="119">
        <v>0</v>
      </c>
      <c r="L70" s="119">
        <v>0</v>
      </c>
      <c r="M70" s="119">
        <v>0</v>
      </c>
      <c r="N70" s="119">
        <v>0</v>
      </c>
      <c r="O70" s="119">
        <v>0</v>
      </c>
      <c r="P70" s="119">
        <v>0</v>
      </c>
      <c r="Q70" s="119">
        <v>0</v>
      </c>
      <c r="R70" s="119">
        <v>0</v>
      </c>
      <c r="S70" s="119">
        <v>0</v>
      </c>
      <c r="T70" s="119">
        <v>0</v>
      </c>
      <c r="U70" s="119">
        <v>0</v>
      </c>
      <c r="V70" s="119">
        <v>0</v>
      </c>
      <c r="W70" s="119">
        <v>0</v>
      </c>
      <c r="X70" s="119">
        <v>0</v>
      </c>
      <c r="Y70" s="119">
        <v>0</v>
      </c>
      <c r="Z70" s="119">
        <v>0</v>
      </c>
      <c r="AA70" s="119">
        <v>0</v>
      </c>
      <c r="AB70" s="119">
        <v>0</v>
      </c>
      <c r="AC70" s="119">
        <v>0</v>
      </c>
      <c r="AD70" s="119">
        <v>0</v>
      </c>
      <c r="AE70" s="119">
        <v>0</v>
      </c>
      <c r="AF70" s="119">
        <v>0</v>
      </c>
      <c r="AG70" s="119">
        <v>0</v>
      </c>
      <c r="AH70" s="119">
        <v>0</v>
      </c>
      <c r="AI70" s="119">
        <v>0</v>
      </c>
      <c r="AJ70" s="119">
        <v>0</v>
      </c>
      <c r="AK70" s="119">
        <v>0</v>
      </c>
      <c r="AL70" s="119">
        <v>0</v>
      </c>
      <c r="AM70" s="234">
        <v>31</v>
      </c>
    </row>
    <row r="71" spans="1:39" s="133" customFormat="1" ht="18.75" customHeight="1">
      <c r="A71" s="65" t="s">
        <v>201</v>
      </c>
      <c r="B71" s="118">
        <v>221</v>
      </c>
      <c r="C71" s="119">
        <v>0</v>
      </c>
      <c r="D71" s="119">
        <v>160</v>
      </c>
      <c r="E71" s="119">
        <v>43</v>
      </c>
      <c r="F71" s="119">
        <v>12</v>
      </c>
      <c r="G71" s="119">
        <v>5</v>
      </c>
      <c r="H71" s="119">
        <v>1</v>
      </c>
      <c r="I71" s="119">
        <v>0</v>
      </c>
      <c r="J71" s="119">
        <v>0</v>
      </c>
      <c r="K71" s="119">
        <v>0</v>
      </c>
      <c r="L71" s="119">
        <v>0</v>
      </c>
      <c r="M71" s="119">
        <v>0</v>
      </c>
      <c r="N71" s="119">
        <v>0</v>
      </c>
      <c r="O71" s="119">
        <v>0</v>
      </c>
      <c r="P71" s="119">
        <v>0</v>
      </c>
      <c r="Q71" s="119">
        <v>0</v>
      </c>
      <c r="R71" s="119">
        <v>0</v>
      </c>
      <c r="S71" s="119">
        <v>0</v>
      </c>
      <c r="T71" s="119">
        <v>0</v>
      </c>
      <c r="U71" s="119">
        <v>0</v>
      </c>
      <c r="V71" s="119">
        <v>0</v>
      </c>
      <c r="W71" s="119">
        <v>0</v>
      </c>
      <c r="X71" s="119">
        <v>0</v>
      </c>
      <c r="Y71" s="119">
        <v>0</v>
      </c>
      <c r="Z71" s="119">
        <v>0</v>
      </c>
      <c r="AA71" s="119">
        <v>0</v>
      </c>
      <c r="AB71" s="119">
        <v>0</v>
      </c>
      <c r="AC71" s="119">
        <v>0</v>
      </c>
      <c r="AD71" s="119">
        <v>0</v>
      </c>
      <c r="AE71" s="119">
        <v>0</v>
      </c>
      <c r="AF71" s="119">
        <v>0</v>
      </c>
      <c r="AG71" s="119">
        <v>0</v>
      </c>
      <c r="AH71" s="119">
        <v>0</v>
      </c>
      <c r="AI71" s="119">
        <v>0</v>
      </c>
      <c r="AJ71" s="119">
        <v>0</v>
      </c>
      <c r="AK71" s="119">
        <v>0</v>
      </c>
      <c r="AL71" s="119">
        <v>0</v>
      </c>
      <c r="AM71" s="234">
        <v>307</v>
      </c>
    </row>
    <row r="72" spans="1:39" s="134" customFormat="1" ht="18.75" customHeight="1">
      <c r="A72" s="65" t="s">
        <v>203</v>
      </c>
      <c r="B72" s="118">
        <v>221</v>
      </c>
      <c r="C72" s="119">
        <v>0</v>
      </c>
      <c r="D72" s="119">
        <v>175</v>
      </c>
      <c r="E72" s="119">
        <v>25</v>
      </c>
      <c r="F72" s="119">
        <v>18</v>
      </c>
      <c r="G72" s="119">
        <v>3</v>
      </c>
      <c r="H72" s="119">
        <v>0</v>
      </c>
      <c r="I72" s="119">
        <v>0</v>
      </c>
      <c r="J72" s="119">
        <v>0</v>
      </c>
      <c r="K72" s="119">
        <v>0</v>
      </c>
      <c r="L72" s="119">
        <v>0</v>
      </c>
      <c r="M72" s="119">
        <v>0</v>
      </c>
      <c r="N72" s="119">
        <v>0</v>
      </c>
      <c r="O72" s="119">
        <v>0</v>
      </c>
      <c r="P72" s="119">
        <v>0</v>
      </c>
      <c r="Q72" s="119">
        <v>0</v>
      </c>
      <c r="R72" s="119">
        <v>0</v>
      </c>
      <c r="S72" s="119">
        <v>0</v>
      </c>
      <c r="T72" s="119">
        <v>0</v>
      </c>
      <c r="U72" s="119">
        <v>0</v>
      </c>
      <c r="V72" s="119">
        <v>0</v>
      </c>
      <c r="W72" s="119">
        <v>0</v>
      </c>
      <c r="X72" s="119">
        <v>0</v>
      </c>
      <c r="Y72" s="119">
        <v>0</v>
      </c>
      <c r="Z72" s="119">
        <v>0</v>
      </c>
      <c r="AA72" s="119">
        <v>0</v>
      </c>
      <c r="AB72" s="119">
        <v>0</v>
      </c>
      <c r="AC72" s="119">
        <v>0</v>
      </c>
      <c r="AD72" s="119">
        <v>0</v>
      </c>
      <c r="AE72" s="119">
        <v>0</v>
      </c>
      <c r="AF72" s="119">
        <v>0</v>
      </c>
      <c r="AG72" s="119">
        <v>0</v>
      </c>
      <c r="AH72" s="119">
        <v>0</v>
      </c>
      <c r="AI72" s="119">
        <v>0</v>
      </c>
      <c r="AJ72" s="119">
        <v>0</v>
      </c>
      <c r="AK72" s="119">
        <v>0</v>
      </c>
      <c r="AL72" s="119">
        <v>0</v>
      </c>
      <c r="AM72" s="234">
        <v>291</v>
      </c>
    </row>
    <row r="73" spans="1:39" ht="18.75" customHeight="1">
      <c r="A73" s="65" t="s">
        <v>211</v>
      </c>
      <c r="B73" s="118">
        <v>201</v>
      </c>
      <c r="C73" s="119">
        <v>0</v>
      </c>
      <c r="D73" s="119">
        <v>43</v>
      </c>
      <c r="E73" s="119">
        <v>59</v>
      </c>
      <c r="F73" s="119">
        <v>40</v>
      </c>
      <c r="G73" s="119">
        <v>26</v>
      </c>
      <c r="H73" s="119">
        <v>16</v>
      </c>
      <c r="I73" s="119">
        <v>8</v>
      </c>
      <c r="J73" s="119">
        <v>5</v>
      </c>
      <c r="K73" s="119">
        <v>4</v>
      </c>
      <c r="L73" s="119">
        <v>0</v>
      </c>
      <c r="M73" s="119">
        <v>0</v>
      </c>
      <c r="N73" s="119">
        <v>0</v>
      </c>
      <c r="O73" s="119">
        <v>0</v>
      </c>
      <c r="P73" s="119">
        <v>0</v>
      </c>
      <c r="Q73" s="119">
        <v>0</v>
      </c>
      <c r="R73" s="119">
        <v>0</v>
      </c>
      <c r="S73" s="119">
        <v>0</v>
      </c>
      <c r="T73" s="119">
        <v>0</v>
      </c>
      <c r="U73" s="119">
        <v>0</v>
      </c>
      <c r="V73" s="119">
        <v>0</v>
      </c>
      <c r="W73" s="119">
        <v>0</v>
      </c>
      <c r="X73" s="119">
        <v>0</v>
      </c>
      <c r="Y73" s="119">
        <v>0</v>
      </c>
      <c r="Z73" s="119">
        <v>0</v>
      </c>
      <c r="AA73" s="119">
        <v>0</v>
      </c>
      <c r="AB73" s="119">
        <v>0</v>
      </c>
      <c r="AC73" s="119">
        <v>0</v>
      </c>
      <c r="AD73" s="119">
        <v>0</v>
      </c>
      <c r="AE73" s="119">
        <v>0</v>
      </c>
      <c r="AF73" s="119">
        <v>0</v>
      </c>
      <c r="AG73" s="119">
        <v>0</v>
      </c>
      <c r="AH73" s="119">
        <v>0</v>
      </c>
      <c r="AI73" s="119">
        <v>0</v>
      </c>
      <c r="AJ73" s="119">
        <v>0</v>
      </c>
      <c r="AK73" s="119">
        <v>0</v>
      </c>
      <c r="AL73" s="119">
        <v>0</v>
      </c>
      <c r="AM73" s="234">
        <v>580</v>
      </c>
    </row>
    <row r="74" spans="1:39" ht="18.75" customHeight="1">
      <c r="A74" s="65" t="s">
        <v>217</v>
      </c>
      <c r="B74" s="118">
        <v>117</v>
      </c>
      <c r="C74" s="119">
        <v>0</v>
      </c>
      <c r="D74" s="119">
        <v>75</v>
      </c>
      <c r="E74" s="119">
        <v>32</v>
      </c>
      <c r="F74" s="119">
        <v>8</v>
      </c>
      <c r="G74" s="119">
        <v>1</v>
      </c>
      <c r="H74" s="119">
        <v>0</v>
      </c>
      <c r="I74" s="119">
        <v>1</v>
      </c>
      <c r="J74" s="119">
        <v>0</v>
      </c>
      <c r="K74" s="119">
        <v>0</v>
      </c>
      <c r="L74" s="119">
        <v>0</v>
      </c>
      <c r="M74" s="119">
        <v>0</v>
      </c>
      <c r="N74" s="119">
        <v>0</v>
      </c>
      <c r="O74" s="119">
        <v>0</v>
      </c>
      <c r="P74" s="119">
        <v>0</v>
      </c>
      <c r="Q74" s="119">
        <v>0</v>
      </c>
      <c r="R74" s="119">
        <v>0</v>
      </c>
      <c r="S74" s="119">
        <v>0</v>
      </c>
      <c r="T74" s="119">
        <v>0</v>
      </c>
      <c r="U74" s="119">
        <v>0</v>
      </c>
      <c r="V74" s="119">
        <v>0</v>
      </c>
      <c r="W74" s="119">
        <v>0</v>
      </c>
      <c r="X74" s="119">
        <v>0</v>
      </c>
      <c r="Y74" s="119">
        <v>0</v>
      </c>
      <c r="Z74" s="119">
        <v>0</v>
      </c>
      <c r="AA74" s="119">
        <v>0</v>
      </c>
      <c r="AB74" s="119">
        <v>0</v>
      </c>
      <c r="AC74" s="119">
        <v>0</v>
      </c>
      <c r="AD74" s="119">
        <v>0</v>
      </c>
      <c r="AE74" s="119">
        <v>0</v>
      </c>
      <c r="AF74" s="119">
        <v>0</v>
      </c>
      <c r="AG74" s="119">
        <v>0</v>
      </c>
      <c r="AH74" s="119">
        <v>0</v>
      </c>
      <c r="AI74" s="119">
        <v>0</v>
      </c>
      <c r="AJ74" s="119">
        <v>0</v>
      </c>
      <c r="AK74" s="119">
        <v>0</v>
      </c>
      <c r="AL74" s="119">
        <v>0</v>
      </c>
      <c r="AM74" s="234">
        <v>173</v>
      </c>
    </row>
    <row r="75" spans="1:39" ht="18.75" customHeight="1">
      <c r="A75" s="65" t="s">
        <v>134</v>
      </c>
      <c r="B75" s="118">
        <v>37</v>
      </c>
      <c r="C75" s="119">
        <v>0</v>
      </c>
      <c r="D75" s="119">
        <v>13</v>
      </c>
      <c r="E75" s="119">
        <v>14</v>
      </c>
      <c r="F75" s="119">
        <v>7</v>
      </c>
      <c r="G75" s="119">
        <v>2</v>
      </c>
      <c r="H75" s="119">
        <v>0</v>
      </c>
      <c r="I75" s="119">
        <v>1</v>
      </c>
      <c r="J75" s="119">
        <v>0</v>
      </c>
      <c r="K75" s="119">
        <v>0</v>
      </c>
      <c r="L75" s="119">
        <v>0</v>
      </c>
      <c r="M75" s="119">
        <v>0</v>
      </c>
      <c r="N75" s="119">
        <v>0</v>
      </c>
      <c r="O75" s="119">
        <v>0</v>
      </c>
      <c r="P75" s="119">
        <v>0</v>
      </c>
      <c r="Q75" s="119">
        <v>0</v>
      </c>
      <c r="R75" s="119">
        <v>0</v>
      </c>
      <c r="S75" s="119">
        <v>0</v>
      </c>
      <c r="T75" s="119">
        <v>0</v>
      </c>
      <c r="U75" s="119">
        <v>0</v>
      </c>
      <c r="V75" s="119">
        <v>0</v>
      </c>
      <c r="W75" s="119">
        <v>0</v>
      </c>
      <c r="X75" s="119">
        <v>0</v>
      </c>
      <c r="Y75" s="119">
        <v>0</v>
      </c>
      <c r="Z75" s="119">
        <v>0</v>
      </c>
      <c r="AA75" s="119">
        <v>0</v>
      </c>
      <c r="AB75" s="119">
        <v>0</v>
      </c>
      <c r="AC75" s="119">
        <v>0</v>
      </c>
      <c r="AD75" s="119">
        <v>0</v>
      </c>
      <c r="AE75" s="119">
        <v>0</v>
      </c>
      <c r="AF75" s="119">
        <v>0</v>
      </c>
      <c r="AG75" s="119">
        <v>0</v>
      </c>
      <c r="AH75" s="119">
        <v>0</v>
      </c>
      <c r="AI75" s="119">
        <v>0</v>
      </c>
      <c r="AJ75" s="119">
        <v>0</v>
      </c>
      <c r="AK75" s="119">
        <v>0</v>
      </c>
      <c r="AL75" s="119">
        <v>0</v>
      </c>
      <c r="AM75" s="234">
        <v>76</v>
      </c>
    </row>
    <row r="76" spans="1:39" ht="18.75" customHeight="1">
      <c r="A76" s="304"/>
      <c r="B76" s="305"/>
      <c r="C76" s="305"/>
      <c r="D76" s="305"/>
      <c r="E76" s="305"/>
      <c r="F76" s="305"/>
      <c r="G76" s="305"/>
      <c r="H76" s="305"/>
      <c r="I76" s="305"/>
      <c r="J76" s="305"/>
      <c r="K76" s="305"/>
      <c r="L76" s="305"/>
      <c r="M76" s="305"/>
      <c r="N76" s="305"/>
      <c r="O76" s="305"/>
      <c r="P76" s="305"/>
      <c r="Q76" s="305"/>
      <c r="R76" s="305"/>
      <c r="S76" s="305"/>
      <c r="T76" s="305"/>
      <c r="U76" s="305"/>
      <c r="V76" s="305"/>
      <c r="W76" s="305"/>
      <c r="X76" s="305"/>
      <c r="Y76" s="305"/>
      <c r="Z76" s="305"/>
      <c r="AA76" s="305"/>
      <c r="AB76" s="305"/>
      <c r="AC76" s="305"/>
      <c r="AD76" s="305"/>
      <c r="AE76" s="305"/>
      <c r="AF76" s="305"/>
      <c r="AG76" s="305"/>
      <c r="AH76" s="305"/>
      <c r="AI76" s="305"/>
      <c r="AJ76" s="305"/>
      <c r="AK76" s="305"/>
      <c r="AL76" s="305"/>
      <c r="AM76" s="304"/>
    </row>
    <row r="77" ht="18.75" customHeight="1">
      <c r="A77" s="52" t="s">
        <v>566</v>
      </c>
    </row>
    <row r="79" ht="18.75" customHeight="1">
      <c r="A79" s="52"/>
    </row>
    <row r="92" ht="18.75" customHeight="1">
      <c r="A92" s="52"/>
    </row>
  </sheetData>
  <sheetProtection/>
  <mergeCells count="4">
    <mergeCell ref="A3:AM3"/>
    <mergeCell ref="A4:AM4"/>
    <mergeCell ref="A5:AL5"/>
    <mergeCell ref="C6:AL6"/>
  </mergeCells>
  <printOptions horizontalCentered="1" verticalCentered="1"/>
  <pageMargins left="0.2" right="0" top="0" bottom="0" header="0.5118110236220472" footer="0.5118110236220472"/>
  <pageSetup horizontalDpi="300" verticalDpi="300" orientation="landscape" scale="3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9"/>
  </sheetPr>
  <dimension ref="A1:M42"/>
  <sheetViews>
    <sheetView zoomScale="70" zoomScaleNormal="70" zoomScaleSheetLayoutView="50" zoomScalePageLayoutView="0" workbookViewId="0" topLeftCell="A1">
      <selection activeCell="A3" sqref="A3:M7"/>
    </sheetView>
  </sheetViews>
  <sheetFormatPr defaultColWidth="44.7109375" defaultRowHeight="18.75" customHeight="1"/>
  <cols>
    <col min="1" max="1" width="74.140625" style="153" customWidth="1"/>
    <col min="2" max="2" width="12.421875" style="153" customWidth="1"/>
    <col min="3" max="12" width="11.28125" style="153" customWidth="1"/>
    <col min="13" max="13" width="22.421875" style="153" customWidth="1"/>
    <col min="14" max="16384" width="44.7109375" style="153" customWidth="1"/>
  </cols>
  <sheetData>
    <row r="1" ht="18.75" customHeight="1">
      <c r="A1" s="100" t="s">
        <v>30</v>
      </c>
    </row>
    <row r="3" spans="1:13" s="314" customFormat="1" ht="29.25" customHeight="1">
      <c r="A3" s="171" t="s">
        <v>296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13" s="314" customFormat="1" ht="24.75" customHeight="1">
      <c r="A4" s="171" t="s">
        <v>186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spans="1:13" s="314" customFormat="1" ht="18.75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2"/>
    </row>
    <row r="6" spans="1:13" s="315" customFormat="1" ht="18.75" customHeight="1">
      <c r="A6" s="306"/>
      <c r="B6" s="307" t="s">
        <v>582</v>
      </c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10" t="s">
        <v>463</v>
      </c>
    </row>
    <row r="7" spans="1:13" ht="18.75" customHeight="1">
      <c r="A7" s="311" t="s">
        <v>529</v>
      </c>
      <c r="B7" s="312" t="s">
        <v>549</v>
      </c>
      <c r="C7" s="312" t="s">
        <v>465</v>
      </c>
      <c r="D7" s="312" t="s">
        <v>466</v>
      </c>
      <c r="E7" s="312" t="s">
        <v>467</v>
      </c>
      <c r="F7" s="312" t="s">
        <v>468</v>
      </c>
      <c r="G7" s="312" t="s">
        <v>469</v>
      </c>
      <c r="H7" s="312" t="s">
        <v>470</v>
      </c>
      <c r="I7" s="312">
        <v>7</v>
      </c>
      <c r="J7" s="312">
        <v>8</v>
      </c>
      <c r="K7" s="312">
        <v>9</v>
      </c>
      <c r="L7" s="312">
        <v>11</v>
      </c>
      <c r="M7" s="313" t="s">
        <v>462</v>
      </c>
    </row>
    <row r="8" spans="1:13" s="178" customFormat="1" ht="18.75" customHeight="1">
      <c r="A8" s="253"/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7"/>
    </row>
    <row r="9" spans="1:13" s="102" customFormat="1" ht="18.75" customHeight="1">
      <c r="A9" s="110" t="s">
        <v>549</v>
      </c>
      <c r="B9" s="111">
        <f>B20+B31</f>
        <v>2027</v>
      </c>
      <c r="C9" s="111">
        <f>SUM(C10:C18)</f>
        <v>695</v>
      </c>
      <c r="D9" s="111">
        <f aca="true" t="shared" si="0" ref="D9:M9">SUM(D10:D18)</f>
        <v>684</v>
      </c>
      <c r="E9" s="111">
        <f t="shared" si="0"/>
        <v>352</v>
      </c>
      <c r="F9" s="111">
        <f t="shared" si="0"/>
        <v>142</v>
      </c>
      <c r="G9" s="111">
        <f t="shared" si="0"/>
        <v>93</v>
      </c>
      <c r="H9" s="111">
        <f t="shared" si="0"/>
        <v>40</v>
      </c>
      <c r="I9" s="111">
        <f t="shared" si="0"/>
        <v>12</v>
      </c>
      <c r="J9" s="111">
        <f t="shared" si="0"/>
        <v>6</v>
      </c>
      <c r="K9" s="111">
        <f>SUM(K10:K18)</f>
        <v>2</v>
      </c>
      <c r="L9" s="111">
        <f t="shared" si="0"/>
        <v>1</v>
      </c>
      <c r="M9" s="112">
        <f t="shared" si="0"/>
        <v>4535</v>
      </c>
    </row>
    <row r="10" spans="1:13" ht="18.75" customHeight="1">
      <c r="A10" s="65" t="s">
        <v>136</v>
      </c>
      <c r="B10" s="118">
        <f aca="true" t="shared" si="1" ref="B10:B18">SUM(C10:L10)</f>
        <v>199</v>
      </c>
      <c r="C10" s="119">
        <f aca="true" t="shared" si="2" ref="C10:L10">C21+C32</f>
        <v>4</v>
      </c>
      <c r="D10" s="119">
        <f t="shared" si="2"/>
        <v>65</v>
      </c>
      <c r="E10" s="119">
        <f t="shared" si="2"/>
        <v>80</v>
      </c>
      <c r="F10" s="119">
        <f t="shared" si="2"/>
        <v>30</v>
      </c>
      <c r="G10" s="119">
        <f t="shared" si="2"/>
        <v>15</v>
      </c>
      <c r="H10" s="119">
        <f t="shared" si="2"/>
        <v>5</v>
      </c>
      <c r="I10" s="119">
        <f t="shared" si="2"/>
        <v>0</v>
      </c>
      <c r="J10" s="119">
        <f t="shared" si="2"/>
        <v>0</v>
      </c>
      <c r="K10" s="119">
        <f t="shared" si="2"/>
        <v>0</v>
      </c>
      <c r="L10" s="119">
        <f t="shared" si="2"/>
        <v>0</v>
      </c>
      <c r="M10" s="234">
        <f>C10*$C$7+D10*$D$7+E10*$E$7+F10*$F$7+G10*$G$7+H10*$H$7+I10*$I$7+J10*$J$7+L10*$L$7</f>
        <v>599</v>
      </c>
    </row>
    <row r="11" spans="1:13" ht="18.75" customHeight="1">
      <c r="A11" s="65" t="s">
        <v>122</v>
      </c>
      <c r="B11" s="118">
        <f t="shared" si="1"/>
        <v>800</v>
      </c>
      <c r="C11" s="119">
        <f aca="true" t="shared" si="3" ref="C11:L11">C22+C33</f>
        <v>170</v>
      </c>
      <c r="D11" s="119">
        <f t="shared" si="3"/>
        <v>371</v>
      </c>
      <c r="E11" s="119">
        <f t="shared" si="3"/>
        <v>124</v>
      </c>
      <c r="F11" s="119">
        <f t="shared" si="3"/>
        <v>55</v>
      </c>
      <c r="G11" s="119">
        <f t="shared" si="3"/>
        <v>47</v>
      </c>
      <c r="H11" s="119">
        <f t="shared" si="3"/>
        <v>22</v>
      </c>
      <c r="I11" s="119">
        <f t="shared" si="3"/>
        <v>6</v>
      </c>
      <c r="J11" s="119">
        <f t="shared" si="3"/>
        <v>2</v>
      </c>
      <c r="K11" s="119">
        <f t="shared" si="3"/>
        <v>2</v>
      </c>
      <c r="L11" s="119">
        <f t="shared" si="3"/>
        <v>1</v>
      </c>
      <c r="M11" s="234">
        <f aca="true" t="shared" si="4" ref="M11:M18">C11*$C$7+D11*$D$7+E11*$E$7+F11*$F$7+G11*$G$7+H11*$H$7+I11*$I$7+J11*$J$7+L11*$L$7</f>
        <v>1940</v>
      </c>
    </row>
    <row r="12" spans="1:13" s="134" customFormat="1" ht="18.75" customHeight="1">
      <c r="A12" s="65" t="s">
        <v>198</v>
      </c>
      <c r="B12" s="118">
        <f t="shared" si="1"/>
        <v>200</v>
      </c>
      <c r="C12" s="119">
        <f aca="true" t="shared" si="5" ref="C12:L12">C23+C34</f>
        <v>24</v>
      </c>
      <c r="D12" s="119">
        <f t="shared" si="5"/>
        <v>75</v>
      </c>
      <c r="E12" s="119">
        <f t="shared" si="5"/>
        <v>63</v>
      </c>
      <c r="F12" s="119">
        <f t="shared" si="5"/>
        <v>20</v>
      </c>
      <c r="G12" s="119">
        <f t="shared" si="5"/>
        <v>14</v>
      </c>
      <c r="H12" s="119">
        <f t="shared" si="5"/>
        <v>3</v>
      </c>
      <c r="I12" s="119">
        <f t="shared" si="5"/>
        <v>1</v>
      </c>
      <c r="J12" s="119">
        <f t="shared" si="5"/>
        <v>0</v>
      </c>
      <c r="K12" s="119">
        <f t="shared" si="5"/>
        <v>0</v>
      </c>
      <c r="L12" s="119">
        <f t="shared" si="5"/>
        <v>0</v>
      </c>
      <c r="M12" s="234">
        <f t="shared" si="4"/>
        <v>538</v>
      </c>
    </row>
    <row r="13" spans="1:13" s="134" customFormat="1" ht="18.75" customHeight="1">
      <c r="A13" s="65" t="s">
        <v>142</v>
      </c>
      <c r="B13" s="118">
        <f t="shared" si="1"/>
        <v>31</v>
      </c>
      <c r="C13" s="119">
        <f aca="true" t="shared" si="6" ref="C13:L13">C24+C35</f>
        <v>31</v>
      </c>
      <c r="D13" s="119">
        <f t="shared" si="6"/>
        <v>0</v>
      </c>
      <c r="E13" s="119">
        <f t="shared" si="6"/>
        <v>0</v>
      </c>
      <c r="F13" s="119">
        <f t="shared" si="6"/>
        <v>0</v>
      </c>
      <c r="G13" s="119">
        <f t="shared" si="6"/>
        <v>0</v>
      </c>
      <c r="H13" s="119">
        <f t="shared" si="6"/>
        <v>0</v>
      </c>
      <c r="I13" s="119">
        <f t="shared" si="6"/>
        <v>0</v>
      </c>
      <c r="J13" s="119">
        <f t="shared" si="6"/>
        <v>0</v>
      </c>
      <c r="K13" s="119">
        <f t="shared" si="6"/>
        <v>0</v>
      </c>
      <c r="L13" s="119">
        <f t="shared" si="6"/>
        <v>0</v>
      </c>
      <c r="M13" s="234">
        <f t="shared" si="4"/>
        <v>31</v>
      </c>
    </row>
    <row r="14" spans="1:13" s="133" customFormat="1" ht="18.75" customHeight="1">
      <c r="A14" s="65" t="s">
        <v>201</v>
      </c>
      <c r="B14" s="118">
        <f t="shared" si="1"/>
        <v>221</v>
      </c>
      <c r="C14" s="119">
        <f aca="true" t="shared" si="7" ref="C14:L14">C25+C36</f>
        <v>160</v>
      </c>
      <c r="D14" s="119">
        <f t="shared" si="7"/>
        <v>43</v>
      </c>
      <c r="E14" s="119">
        <f t="shared" si="7"/>
        <v>12</v>
      </c>
      <c r="F14" s="119">
        <f t="shared" si="7"/>
        <v>5</v>
      </c>
      <c r="G14" s="119">
        <f t="shared" si="7"/>
        <v>1</v>
      </c>
      <c r="H14" s="119">
        <f t="shared" si="7"/>
        <v>0</v>
      </c>
      <c r="I14" s="119">
        <f t="shared" si="7"/>
        <v>0</v>
      </c>
      <c r="J14" s="119">
        <f t="shared" si="7"/>
        <v>0</v>
      </c>
      <c r="K14" s="119">
        <f t="shared" si="7"/>
        <v>0</v>
      </c>
      <c r="L14" s="119">
        <f t="shared" si="7"/>
        <v>0</v>
      </c>
      <c r="M14" s="234">
        <f t="shared" si="4"/>
        <v>307</v>
      </c>
    </row>
    <row r="15" spans="1:13" s="134" customFormat="1" ht="18.75" customHeight="1">
      <c r="A15" s="65" t="s">
        <v>203</v>
      </c>
      <c r="B15" s="118">
        <f t="shared" si="1"/>
        <v>221</v>
      </c>
      <c r="C15" s="119">
        <f aca="true" t="shared" si="8" ref="C15:L15">C26+C37</f>
        <v>175</v>
      </c>
      <c r="D15" s="119">
        <f t="shared" si="8"/>
        <v>25</v>
      </c>
      <c r="E15" s="119">
        <f t="shared" si="8"/>
        <v>18</v>
      </c>
      <c r="F15" s="119">
        <f t="shared" si="8"/>
        <v>3</v>
      </c>
      <c r="G15" s="119">
        <f t="shared" si="8"/>
        <v>0</v>
      </c>
      <c r="H15" s="119">
        <f t="shared" si="8"/>
        <v>0</v>
      </c>
      <c r="I15" s="119">
        <f t="shared" si="8"/>
        <v>0</v>
      </c>
      <c r="J15" s="119">
        <f t="shared" si="8"/>
        <v>0</v>
      </c>
      <c r="K15" s="119">
        <f t="shared" si="8"/>
        <v>0</v>
      </c>
      <c r="L15" s="119">
        <f t="shared" si="8"/>
        <v>0</v>
      </c>
      <c r="M15" s="234">
        <f t="shared" si="4"/>
        <v>291</v>
      </c>
    </row>
    <row r="16" spans="1:13" ht="18.75" customHeight="1">
      <c r="A16" s="65" t="s">
        <v>211</v>
      </c>
      <c r="B16" s="118">
        <f t="shared" si="1"/>
        <v>201</v>
      </c>
      <c r="C16" s="119">
        <f aca="true" t="shared" si="9" ref="C16:L16">C27+C38</f>
        <v>43</v>
      </c>
      <c r="D16" s="119">
        <f t="shared" si="9"/>
        <v>59</v>
      </c>
      <c r="E16" s="119">
        <f t="shared" si="9"/>
        <v>40</v>
      </c>
      <c r="F16" s="119">
        <f t="shared" si="9"/>
        <v>26</v>
      </c>
      <c r="G16" s="119">
        <f t="shared" si="9"/>
        <v>16</v>
      </c>
      <c r="H16" s="119">
        <f t="shared" si="9"/>
        <v>8</v>
      </c>
      <c r="I16" s="119">
        <f t="shared" si="9"/>
        <v>5</v>
      </c>
      <c r="J16" s="119">
        <f t="shared" si="9"/>
        <v>4</v>
      </c>
      <c r="K16" s="119">
        <f t="shared" si="9"/>
        <v>0</v>
      </c>
      <c r="L16" s="119">
        <f t="shared" si="9"/>
        <v>0</v>
      </c>
      <c r="M16" s="234">
        <f t="shared" si="4"/>
        <v>580</v>
      </c>
    </row>
    <row r="17" spans="1:13" ht="18.75" customHeight="1">
      <c r="A17" s="65" t="s">
        <v>217</v>
      </c>
      <c r="B17" s="118">
        <f t="shared" si="1"/>
        <v>117</v>
      </c>
      <c r="C17" s="119">
        <f aca="true" t="shared" si="10" ref="C17:L17">C28+C39</f>
        <v>75</v>
      </c>
      <c r="D17" s="119">
        <f t="shared" si="10"/>
        <v>32</v>
      </c>
      <c r="E17" s="119">
        <f t="shared" si="10"/>
        <v>8</v>
      </c>
      <c r="F17" s="119">
        <f t="shared" si="10"/>
        <v>1</v>
      </c>
      <c r="G17" s="119">
        <f t="shared" si="10"/>
        <v>0</v>
      </c>
      <c r="H17" s="119">
        <f t="shared" si="10"/>
        <v>1</v>
      </c>
      <c r="I17" s="119">
        <f t="shared" si="10"/>
        <v>0</v>
      </c>
      <c r="J17" s="119">
        <f t="shared" si="10"/>
        <v>0</v>
      </c>
      <c r="K17" s="119">
        <f t="shared" si="10"/>
        <v>0</v>
      </c>
      <c r="L17" s="119">
        <f t="shared" si="10"/>
        <v>0</v>
      </c>
      <c r="M17" s="234">
        <f t="shared" si="4"/>
        <v>173</v>
      </c>
    </row>
    <row r="18" spans="1:13" ht="18.75" customHeight="1">
      <c r="A18" s="65" t="s">
        <v>134</v>
      </c>
      <c r="B18" s="118">
        <f t="shared" si="1"/>
        <v>37</v>
      </c>
      <c r="C18" s="119">
        <f aca="true" t="shared" si="11" ref="C18:L18">C29+C40</f>
        <v>13</v>
      </c>
      <c r="D18" s="119">
        <f t="shared" si="11"/>
        <v>14</v>
      </c>
      <c r="E18" s="119">
        <f t="shared" si="11"/>
        <v>7</v>
      </c>
      <c r="F18" s="119">
        <f t="shared" si="11"/>
        <v>2</v>
      </c>
      <c r="G18" s="119">
        <f t="shared" si="11"/>
        <v>0</v>
      </c>
      <c r="H18" s="119">
        <f t="shared" si="11"/>
        <v>1</v>
      </c>
      <c r="I18" s="119">
        <f t="shared" si="11"/>
        <v>0</v>
      </c>
      <c r="J18" s="119">
        <f t="shared" si="11"/>
        <v>0</v>
      </c>
      <c r="K18" s="119">
        <f t="shared" si="11"/>
        <v>0</v>
      </c>
      <c r="L18" s="119">
        <f t="shared" si="11"/>
        <v>0</v>
      </c>
      <c r="M18" s="234">
        <f t="shared" si="4"/>
        <v>76</v>
      </c>
    </row>
    <row r="19" spans="1:13" ht="18.75" customHeight="1">
      <c r="A19" s="65"/>
      <c r="B19" s="118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234"/>
    </row>
    <row r="20" spans="1:13" ht="18.75" customHeight="1">
      <c r="A20" s="110" t="s">
        <v>273</v>
      </c>
      <c r="B20" s="111">
        <f>SUM(B21:B29)</f>
        <v>1831</v>
      </c>
      <c r="C20" s="111">
        <f aca="true" t="shared" si="12" ref="C20:M20">SUM(C21:C29)</f>
        <v>597</v>
      </c>
      <c r="D20" s="111">
        <f t="shared" si="12"/>
        <v>632</v>
      </c>
      <c r="E20" s="111">
        <f t="shared" si="12"/>
        <v>320</v>
      </c>
      <c r="F20" s="111">
        <f t="shared" si="12"/>
        <v>135</v>
      </c>
      <c r="G20" s="111">
        <f t="shared" si="12"/>
        <v>89</v>
      </c>
      <c r="H20" s="111">
        <f t="shared" si="12"/>
        <v>39</v>
      </c>
      <c r="I20" s="111">
        <f t="shared" si="12"/>
        <v>10</v>
      </c>
      <c r="J20" s="111">
        <f t="shared" si="12"/>
        <v>6</v>
      </c>
      <c r="K20" s="111">
        <f>SUM(K21:K29)</f>
        <v>2</v>
      </c>
      <c r="L20" s="111">
        <f t="shared" si="12"/>
        <v>1</v>
      </c>
      <c r="M20" s="112">
        <f t="shared" si="12"/>
        <v>4169</v>
      </c>
    </row>
    <row r="21" spans="1:13" ht="18.75" customHeight="1">
      <c r="A21" s="65" t="s">
        <v>136</v>
      </c>
      <c r="B21" s="118">
        <f aca="true" t="shared" si="13" ref="B21:B29">SUM(C21:L21)</f>
        <v>199</v>
      </c>
      <c r="C21" s="119">
        <v>4</v>
      </c>
      <c r="D21" s="119">
        <v>65</v>
      </c>
      <c r="E21" s="119">
        <v>80</v>
      </c>
      <c r="F21" s="119">
        <v>30</v>
      </c>
      <c r="G21" s="119">
        <v>15</v>
      </c>
      <c r="H21" s="119">
        <v>5</v>
      </c>
      <c r="I21" s="119">
        <v>0</v>
      </c>
      <c r="J21" s="119">
        <v>0</v>
      </c>
      <c r="K21" s="119">
        <v>0</v>
      </c>
      <c r="L21" s="119">
        <v>0</v>
      </c>
      <c r="M21" s="234">
        <f aca="true" t="shared" si="14" ref="M21:M29">C21*$C$7+D21*$D$7+E21*$E$7+F21*$F$7+G21*$G$7+H21*$H$7+I21*$I$7+J21*$J$7+L21*$L$7</f>
        <v>599</v>
      </c>
    </row>
    <row r="22" spans="1:13" ht="18.75" customHeight="1">
      <c r="A22" s="65" t="s">
        <v>122</v>
      </c>
      <c r="B22" s="118">
        <f t="shared" si="13"/>
        <v>799</v>
      </c>
      <c r="C22" s="119">
        <v>170</v>
      </c>
      <c r="D22" s="119">
        <v>370</v>
      </c>
      <c r="E22" s="119">
        <v>124</v>
      </c>
      <c r="F22" s="119">
        <v>55</v>
      </c>
      <c r="G22" s="119">
        <v>47</v>
      </c>
      <c r="H22" s="119">
        <v>22</v>
      </c>
      <c r="I22" s="119">
        <v>6</v>
      </c>
      <c r="J22" s="119">
        <v>2</v>
      </c>
      <c r="K22" s="119">
        <v>2</v>
      </c>
      <c r="L22" s="119">
        <v>1</v>
      </c>
      <c r="M22" s="234">
        <f t="shared" si="14"/>
        <v>1938</v>
      </c>
    </row>
    <row r="23" spans="1:13" ht="18.75" customHeight="1">
      <c r="A23" s="65" t="s">
        <v>198</v>
      </c>
      <c r="B23" s="118">
        <f t="shared" si="13"/>
        <v>179</v>
      </c>
      <c r="C23" s="119">
        <v>21</v>
      </c>
      <c r="D23" s="119">
        <v>70</v>
      </c>
      <c r="E23" s="119">
        <v>52</v>
      </c>
      <c r="F23" s="119">
        <v>19</v>
      </c>
      <c r="G23" s="119">
        <v>13</v>
      </c>
      <c r="H23" s="119">
        <v>3</v>
      </c>
      <c r="I23" s="119">
        <v>1</v>
      </c>
      <c r="J23" s="119">
        <v>0</v>
      </c>
      <c r="K23" s="119">
        <v>0</v>
      </c>
      <c r="L23" s="119">
        <v>0</v>
      </c>
      <c r="M23" s="234">
        <f t="shared" si="14"/>
        <v>483</v>
      </c>
    </row>
    <row r="24" spans="1:13" ht="18.75" customHeight="1">
      <c r="A24" s="65" t="s">
        <v>142</v>
      </c>
      <c r="B24" s="118">
        <f t="shared" si="13"/>
        <v>22</v>
      </c>
      <c r="C24" s="119">
        <v>22</v>
      </c>
      <c r="D24" s="119">
        <v>0</v>
      </c>
      <c r="E24" s="119">
        <v>0</v>
      </c>
      <c r="F24" s="119">
        <v>0</v>
      </c>
      <c r="G24" s="119">
        <v>0</v>
      </c>
      <c r="H24" s="119">
        <v>0</v>
      </c>
      <c r="I24" s="119">
        <v>0</v>
      </c>
      <c r="J24" s="119">
        <v>0</v>
      </c>
      <c r="K24" s="119">
        <v>0</v>
      </c>
      <c r="L24" s="119">
        <v>0</v>
      </c>
      <c r="M24" s="234">
        <f t="shared" si="14"/>
        <v>22</v>
      </c>
    </row>
    <row r="25" spans="1:13" ht="18.75" customHeight="1">
      <c r="A25" s="65" t="s">
        <v>201</v>
      </c>
      <c r="B25" s="118">
        <f t="shared" si="13"/>
        <v>170</v>
      </c>
      <c r="C25" s="119">
        <v>131</v>
      </c>
      <c r="D25" s="119">
        <v>26</v>
      </c>
      <c r="E25" s="119">
        <v>8</v>
      </c>
      <c r="F25" s="119">
        <v>4</v>
      </c>
      <c r="G25" s="119">
        <v>1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234">
        <f t="shared" si="14"/>
        <v>228</v>
      </c>
    </row>
    <row r="26" spans="1:13" ht="18.75" customHeight="1">
      <c r="A26" s="65" t="s">
        <v>203</v>
      </c>
      <c r="B26" s="118">
        <f t="shared" si="13"/>
        <v>216</v>
      </c>
      <c r="C26" s="119">
        <v>171</v>
      </c>
      <c r="D26" s="119">
        <v>24</v>
      </c>
      <c r="E26" s="119">
        <v>18</v>
      </c>
      <c r="F26" s="119">
        <v>3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  <c r="M26" s="234">
        <f t="shared" si="14"/>
        <v>285</v>
      </c>
    </row>
    <row r="27" spans="1:13" ht="18.75" customHeight="1">
      <c r="A27" s="65" t="s">
        <v>211</v>
      </c>
      <c r="B27" s="118">
        <f t="shared" si="13"/>
        <v>147</v>
      </c>
      <c r="C27" s="119">
        <v>20</v>
      </c>
      <c r="D27" s="119">
        <v>45</v>
      </c>
      <c r="E27" s="119">
        <v>31</v>
      </c>
      <c r="F27" s="119">
        <v>23</v>
      </c>
      <c r="G27" s="119">
        <v>13</v>
      </c>
      <c r="H27" s="119">
        <v>8</v>
      </c>
      <c r="I27" s="119">
        <v>3</v>
      </c>
      <c r="J27" s="119">
        <v>4</v>
      </c>
      <c r="K27" s="119">
        <v>0</v>
      </c>
      <c r="L27" s="119">
        <v>0</v>
      </c>
      <c r="M27" s="234">
        <f t="shared" si="14"/>
        <v>461</v>
      </c>
    </row>
    <row r="28" spans="1:13" ht="18.75" customHeight="1">
      <c r="A28" s="65" t="s">
        <v>217</v>
      </c>
      <c r="B28" s="118">
        <f t="shared" si="13"/>
        <v>74</v>
      </c>
      <c r="C28" s="119">
        <v>50</v>
      </c>
      <c r="D28" s="119">
        <v>21</v>
      </c>
      <c r="E28" s="119">
        <v>3</v>
      </c>
      <c r="F28" s="119">
        <v>0</v>
      </c>
      <c r="G28" s="119">
        <v>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234">
        <f t="shared" si="14"/>
        <v>101</v>
      </c>
    </row>
    <row r="29" spans="1:13" ht="18.75" customHeight="1">
      <c r="A29" s="65" t="s">
        <v>134</v>
      </c>
      <c r="B29" s="118">
        <f t="shared" si="13"/>
        <v>25</v>
      </c>
      <c r="C29" s="119">
        <v>8</v>
      </c>
      <c r="D29" s="119">
        <v>11</v>
      </c>
      <c r="E29" s="119">
        <v>4</v>
      </c>
      <c r="F29" s="119">
        <v>1</v>
      </c>
      <c r="G29" s="119">
        <v>0</v>
      </c>
      <c r="H29" s="119">
        <v>1</v>
      </c>
      <c r="I29" s="119">
        <v>0</v>
      </c>
      <c r="J29" s="119">
        <v>0</v>
      </c>
      <c r="K29" s="119">
        <v>0</v>
      </c>
      <c r="L29" s="119">
        <v>0</v>
      </c>
      <c r="M29" s="234">
        <f t="shared" si="14"/>
        <v>52</v>
      </c>
    </row>
    <row r="30" spans="1:13" ht="18.75" customHeight="1">
      <c r="A30" s="65"/>
      <c r="B30" s="118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234"/>
    </row>
    <row r="31" spans="1:13" ht="18.75" customHeight="1">
      <c r="A31" s="110" t="s">
        <v>274</v>
      </c>
      <c r="B31" s="111">
        <f aca="true" t="shared" si="15" ref="B31:M31">SUM(B32:B40)</f>
        <v>196</v>
      </c>
      <c r="C31" s="111">
        <f t="shared" si="15"/>
        <v>98</v>
      </c>
      <c r="D31" s="111">
        <f t="shared" si="15"/>
        <v>52</v>
      </c>
      <c r="E31" s="111">
        <f t="shared" si="15"/>
        <v>32</v>
      </c>
      <c r="F31" s="111">
        <f t="shared" si="15"/>
        <v>7</v>
      </c>
      <c r="G31" s="111">
        <f t="shared" si="15"/>
        <v>4</v>
      </c>
      <c r="H31" s="111">
        <f t="shared" si="15"/>
        <v>1</v>
      </c>
      <c r="I31" s="111">
        <f t="shared" si="15"/>
        <v>2</v>
      </c>
      <c r="J31" s="111">
        <f t="shared" si="15"/>
        <v>0</v>
      </c>
      <c r="K31" s="111">
        <f t="shared" si="15"/>
        <v>0</v>
      </c>
      <c r="L31" s="111">
        <f t="shared" si="15"/>
        <v>0</v>
      </c>
      <c r="M31" s="112">
        <f t="shared" si="15"/>
        <v>366</v>
      </c>
    </row>
    <row r="32" spans="1:13" ht="18.75" customHeight="1">
      <c r="A32" s="65" t="s">
        <v>136</v>
      </c>
      <c r="B32" s="118">
        <f aca="true" t="shared" si="16" ref="B32:B40">SUM(C32:L32)</f>
        <v>0</v>
      </c>
      <c r="C32" s="119">
        <v>0</v>
      </c>
      <c r="D32" s="119">
        <v>0</v>
      </c>
      <c r="E32" s="119">
        <v>0</v>
      </c>
      <c r="F32" s="119">
        <v>0</v>
      </c>
      <c r="G32" s="119">
        <v>0</v>
      </c>
      <c r="H32" s="119">
        <v>0</v>
      </c>
      <c r="I32" s="119">
        <v>0</v>
      </c>
      <c r="J32" s="119">
        <v>0</v>
      </c>
      <c r="K32" s="119">
        <v>0</v>
      </c>
      <c r="L32" s="119">
        <v>0</v>
      </c>
      <c r="M32" s="234">
        <f aca="true" t="shared" si="17" ref="M32:M40">C32*$C$7+D32*$D$7+E32*$E$7+F32*$F$7+G32*$G$7+H32*$H$7+I32*$I$7+J32*$J$7+L32*$L$7</f>
        <v>0</v>
      </c>
    </row>
    <row r="33" spans="1:13" ht="18.75" customHeight="1">
      <c r="A33" s="65" t="s">
        <v>122</v>
      </c>
      <c r="B33" s="118">
        <f t="shared" si="16"/>
        <v>1</v>
      </c>
      <c r="C33" s="119">
        <v>0</v>
      </c>
      <c r="D33" s="119">
        <v>1</v>
      </c>
      <c r="E33" s="119">
        <v>0</v>
      </c>
      <c r="F33" s="119">
        <v>0</v>
      </c>
      <c r="G33" s="119">
        <v>0</v>
      </c>
      <c r="H33" s="119">
        <v>0</v>
      </c>
      <c r="I33" s="119">
        <v>0</v>
      </c>
      <c r="J33" s="119">
        <v>0</v>
      </c>
      <c r="K33" s="119">
        <v>0</v>
      </c>
      <c r="L33" s="119">
        <v>0</v>
      </c>
      <c r="M33" s="234">
        <f t="shared" si="17"/>
        <v>2</v>
      </c>
    </row>
    <row r="34" spans="1:13" ht="18.75" customHeight="1">
      <c r="A34" s="65" t="s">
        <v>198</v>
      </c>
      <c r="B34" s="118">
        <f t="shared" si="16"/>
        <v>21</v>
      </c>
      <c r="C34" s="119">
        <v>3</v>
      </c>
      <c r="D34" s="119">
        <v>5</v>
      </c>
      <c r="E34" s="119">
        <v>11</v>
      </c>
      <c r="F34" s="119">
        <v>1</v>
      </c>
      <c r="G34" s="119">
        <v>1</v>
      </c>
      <c r="H34" s="119">
        <v>0</v>
      </c>
      <c r="I34" s="119">
        <v>0</v>
      </c>
      <c r="J34" s="119">
        <v>0</v>
      </c>
      <c r="K34" s="119">
        <v>0</v>
      </c>
      <c r="L34" s="119">
        <v>0</v>
      </c>
      <c r="M34" s="234">
        <f t="shared" si="17"/>
        <v>55</v>
      </c>
    </row>
    <row r="35" spans="1:13" ht="18.75" customHeight="1">
      <c r="A35" s="65" t="s">
        <v>142</v>
      </c>
      <c r="B35" s="118">
        <f t="shared" si="16"/>
        <v>9</v>
      </c>
      <c r="C35" s="119">
        <v>9</v>
      </c>
      <c r="D35" s="119">
        <v>0</v>
      </c>
      <c r="E35" s="119">
        <v>0</v>
      </c>
      <c r="F35" s="119">
        <v>0</v>
      </c>
      <c r="G35" s="119">
        <v>0</v>
      </c>
      <c r="H35" s="119">
        <v>0</v>
      </c>
      <c r="I35" s="119">
        <v>0</v>
      </c>
      <c r="J35" s="119">
        <v>0</v>
      </c>
      <c r="K35" s="119">
        <v>0</v>
      </c>
      <c r="L35" s="119">
        <v>0</v>
      </c>
      <c r="M35" s="234">
        <f t="shared" si="17"/>
        <v>9</v>
      </c>
    </row>
    <row r="36" spans="1:13" ht="18.75" customHeight="1">
      <c r="A36" s="65" t="s">
        <v>201</v>
      </c>
      <c r="B36" s="118">
        <f t="shared" si="16"/>
        <v>51</v>
      </c>
      <c r="C36" s="119">
        <v>29</v>
      </c>
      <c r="D36" s="119">
        <v>17</v>
      </c>
      <c r="E36" s="119">
        <v>4</v>
      </c>
      <c r="F36" s="119">
        <v>1</v>
      </c>
      <c r="G36" s="119">
        <v>0</v>
      </c>
      <c r="H36" s="119">
        <v>0</v>
      </c>
      <c r="I36" s="119">
        <v>0</v>
      </c>
      <c r="J36" s="119">
        <v>0</v>
      </c>
      <c r="K36" s="119">
        <v>0</v>
      </c>
      <c r="L36" s="119">
        <v>0</v>
      </c>
      <c r="M36" s="234">
        <f t="shared" si="17"/>
        <v>79</v>
      </c>
    </row>
    <row r="37" spans="1:13" ht="18.75" customHeight="1">
      <c r="A37" s="65" t="s">
        <v>203</v>
      </c>
      <c r="B37" s="118">
        <f t="shared" si="16"/>
        <v>5</v>
      </c>
      <c r="C37" s="119">
        <v>4</v>
      </c>
      <c r="D37" s="119">
        <v>1</v>
      </c>
      <c r="E37" s="119">
        <v>0</v>
      </c>
      <c r="F37" s="119">
        <v>0</v>
      </c>
      <c r="G37" s="119">
        <v>0</v>
      </c>
      <c r="H37" s="119">
        <v>0</v>
      </c>
      <c r="I37" s="119">
        <v>0</v>
      </c>
      <c r="J37" s="119">
        <v>0</v>
      </c>
      <c r="K37" s="119">
        <v>0</v>
      </c>
      <c r="L37" s="119">
        <v>0</v>
      </c>
      <c r="M37" s="234">
        <f t="shared" si="17"/>
        <v>6</v>
      </c>
    </row>
    <row r="38" spans="1:13" ht="18.75" customHeight="1">
      <c r="A38" s="65" t="s">
        <v>211</v>
      </c>
      <c r="B38" s="118">
        <f t="shared" si="16"/>
        <v>54</v>
      </c>
      <c r="C38" s="119">
        <v>23</v>
      </c>
      <c r="D38" s="119">
        <v>14</v>
      </c>
      <c r="E38" s="119">
        <v>9</v>
      </c>
      <c r="F38" s="119">
        <v>3</v>
      </c>
      <c r="G38" s="119">
        <v>3</v>
      </c>
      <c r="H38" s="119">
        <v>0</v>
      </c>
      <c r="I38" s="119">
        <v>2</v>
      </c>
      <c r="J38" s="119">
        <v>0</v>
      </c>
      <c r="K38" s="119">
        <v>0</v>
      </c>
      <c r="L38" s="119">
        <v>0</v>
      </c>
      <c r="M38" s="234">
        <f t="shared" si="17"/>
        <v>119</v>
      </c>
    </row>
    <row r="39" spans="1:13" ht="18.75" customHeight="1">
      <c r="A39" s="65" t="s">
        <v>217</v>
      </c>
      <c r="B39" s="118">
        <f t="shared" si="16"/>
        <v>43</v>
      </c>
      <c r="C39" s="119">
        <v>25</v>
      </c>
      <c r="D39" s="119">
        <v>11</v>
      </c>
      <c r="E39" s="119">
        <v>5</v>
      </c>
      <c r="F39" s="119">
        <v>1</v>
      </c>
      <c r="G39" s="119">
        <v>0</v>
      </c>
      <c r="H39" s="119">
        <v>1</v>
      </c>
      <c r="I39" s="119">
        <v>0</v>
      </c>
      <c r="J39" s="119">
        <v>0</v>
      </c>
      <c r="K39" s="119">
        <v>0</v>
      </c>
      <c r="L39" s="119">
        <v>0</v>
      </c>
      <c r="M39" s="234">
        <f t="shared" si="17"/>
        <v>72</v>
      </c>
    </row>
    <row r="40" spans="1:13" ht="18.75" customHeight="1">
      <c r="A40" s="65" t="s">
        <v>134</v>
      </c>
      <c r="B40" s="118">
        <f t="shared" si="16"/>
        <v>12</v>
      </c>
      <c r="C40" s="119">
        <v>5</v>
      </c>
      <c r="D40" s="119">
        <v>3</v>
      </c>
      <c r="E40" s="119">
        <v>3</v>
      </c>
      <c r="F40" s="119">
        <v>1</v>
      </c>
      <c r="G40" s="119">
        <v>0</v>
      </c>
      <c r="H40" s="119">
        <v>0</v>
      </c>
      <c r="I40" s="119">
        <v>0</v>
      </c>
      <c r="J40" s="119">
        <v>0</v>
      </c>
      <c r="K40" s="119">
        <v>0</v>
      </c>
      <c r="L40" s="119">
        <v>0</v>
      </c>
      <c r="M40" s="234">
        <f t="shared" si="17"/>
        <v>24</v>
      </c>
    </row>
    <row r="41" spans="1:13" ht="18.75" customHeight="1">
      <c r="A41" s="316"/>
      <c r="B41" s="317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318"/>
    </row>
    <row r="42" ht="18.75" customHeight="1">
      <c r="A42" s="80" t="s">
        <v>566</v>
      </c>
    </row>
  </sheetData>
  <sheetProtection/>
  <mergeCells count="4">
    <mergeCell ref="A5:L5"/>
    <mergeCell ref="C6:L6"/>
    <mergeCell ref="A3:M3"/>
    <mergeCell ref="A4:M4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landscape" scale="5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86"/>
  <sheetViews>
    <sheetView zoomScale="50" zoomScaleNormal="50" zoomScaleSheetLayoutView="50" zoomScalePageLayoutView="0" workbookViewId="0" topLeftCell="A35">
      <selection activeCell="A4" sqref="A4:AJ7"/>
    </sheetView>
  </sheetViews>
  <sheetFormatPr defaultColWidth="11.57421875" defaultRowHeight="12.75"/>
  <cols>
    <col min="1" max="1" width="80.7109375" style="15" customWidth="1"/>
    <col min="2" max="2" width="12.7109375" style="15" customWidth="1"/>
    <col min="3" max="3" width="15.28125" style="15" customWidth="1"/>
    <col min="4" max="4" width="22.7109375" style="15" bestFit="1" customWidth="1"/>
    <col min="5" max="5" width="13.421875" style="15" customWidth="1"/>
    <col min="6" max="6" width="17.421875" style="15" customWidth="1"/>
    <col min="7" max="7" width="16.140625" style="15" customWidth="1"/>
    <col min="8" max="8" width="23.8515625" style="15" bestFit="1" customWidth="1"/>
    <col min="9" max="9" width="12.421875" style="15" customWidth="1"/>
    <col min="10" max="10" width="17.8515625" style="15" customWidth="1"/>
    <col min="11" max="11" width="21.28125" style="15" bestFit="1" customWidth="1"/>
    <col min="12" max="12" width="15.00390625" style="15" customWidth="1"/>
    <col min="13" max="13" width="17.421875" style="15" customWidth="1"/>
    <col min="14" max="14" width="23.28125" style="15" customWidth="1"/>
    <col min="15" max="15" width="11.8515625" style="15" customWidth="1"/>
    <col min="16" max="16" width="19.421875" style="15" customWidth="1"/>
    <col min="17" max="17" width="21.00390625" style="15" customWidth="1"/>
    <col min="18" max="18" width="13.00390625" style="15" customWidth="1"/>
    <col min="19" max="19" width="21.28125" style="15" bestFit="1" customWidth="1"/>
    <col min="20" max="20" width="15.00390625" style="15" customWidth="1"/>
    <col min="21" max="21" width="16.421875" style="15" customWidth="1"/>
    <col min="22" max="22" width="14.7109375" style="15" customWidth="1"/>
    <col min="23" max="23" width="13.8515625" style="15" customWidth="1"/>
    <col min="24" max="24" width="13.00390625" style="15" customWidth="1"/>
    <col min="25" max="25" width="15.421875" style="15" customWidth="1"/>
    <col min="26" max="26" width="21.28125" style="15" bestFit="1" customWidth="1"/>
    <col min="27" max="27" width="18.140625" style="15" customWidth="1"/>
    <col min="28" max="28" width="12.140625" style="15" customWidth="1"/>
    <col min="29" max="29" width="13.421875" style="15" customWidth="1"/>
    <col min="30" max="30" width="15.8515625" style="15" customWidth="1"/>
    <col min="31" max="31" width="26.140625" style="15" customWidth="1"/>
    <col min="32" max="32" width="15.421875" style="15" customWidth="1"/>
    <col min="33" max="33" width="21.28125" style="15" bestFit="1" customWidth="1"/>
    <col min="34" max="34" width="17.8515625" style="15" customWidth="1"/>
    <col min="35" max="35" width="22.421875" style="15" bestFit="1" customWidth="1"/>
    <col min="36" max="36" width="18.7109375" style="15" customWidth="1"/>
    <col min="37" max="16384" width="11.421875" style="15" customWidth="1"/>
  </cols>
  <sheetData>
    <row r="1" s="9" customFormat="1" ht="15.75">
      <c r="A1" s="8" t="s">
        <v>31</v>
      </c>
    </row>
    <row r="2" spans="12:36" s="9" customFormat="1" ht="15.75">
      <c r="L2" s="10"/>
      <c r="AC2" s="11"/>
      <c r="AD2" s="11"/>
      <c r="AE2" s="11"/>
      <c r="AF2" s="11"/>
      <c r="AG2" s="11"/>
      <c r="AH2" s="12"/>
      <c r="AI2" s="12"/>
      <c r="AJ2" s="12"/>
    </row>
    <row r="3" spans="1:36" s="9" customFormat="1" ht="15.75">
      <c r="A3" s="319" t="s">
        <v>298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</row>
    <row r="4" spans="1:36" s="9" customFormat="1" ht="15.75">
      <c r="A4" s="319" t="s">
        <v>180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</row>
    <row r="5" spans="1:36" ht="15.75">
      <c r="A5" s="320"/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1"/>
      <c r="M5" s="320"/>
      <c r="N5" s="320"/>
      <c r="O5" s="320"/>
      <c r="P5" s="320"/>
      <c r="Q5" s="320"/>
      <c r="R5" s="322"/>
      <c r="S5" s="322"/>
      <c r="T5" s="322"/>
      <c r="U5" s="322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</row>
    <row r="6" spans="1:241" s="17" customFormat="1" ht="20.25" customHeight="1">
      <c r="A6" s="324"/>
      <c r="B6" s="325"/>
      <c r="C6" s="326" t="s">
        <v>471</v>
      </c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7"/>
      <c r="AH6" s="327"/>
      <c r="AI6" s="327"/>
      <c r="AJ6" s="327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</row>
    <row r="7" spans="1:241" s="12" customFormat="1" ht="48">
      <c r="A7" s="328" t="s">
        <v>297</v>
      </c>
      <c r="B7" s="329" t="s">
        <v>549</v>
      </c>
      <c r="C7" s="329" t="s">
        <v>235</v>
      </c>
      <c r="D7" s="329" t="s">
        <v>137</v>
      </c>
      <c r="E7" s="329" t="s">
        <v>312</v>
      </c>
      <c r="F7" s="329" t="s">
        <v>472</v>
      </c>
      <c r="G7" s="329" t="s">
        <v>236</v>
      </c>
      <c r="H7" s="329" t="s">
        <v>228</v>
      </c>
      <c r="I7" s="329" t="s">
        <v>473</v>
      </c>
      <c r="J7" s="329" t="s">
        <v>237</v>
      </c>
      <c r="K7" s="329" t="s">
        <v>238</v>
      </c>
      <c r="L7" s="329" t="s">
        <v>474</v>
      </c>
      <c r="M7" s="330" t="s">
        <v>239</v>
      </c>
      <c r="N7" s="330" t="s">
        <v>130</v>
      </c>
      <c r="O7" s="329" t="s">
        <v>475</v>
      </c>
      <c r="P7" s="329" t="s">
        <v>240</v>
      </c>
      <c r="Q7" s="329" t="s">
        <v>476</v>
      </c>
      <c r="R7" s="331" t="s">
        <v>477</v>
      </c>
      <c r="S7" s="332" t="s">
        <v>241</v>
      </c>
      <c r="T7" s="333" t="s">
        <v>299</v>
      </c>
      <c r="U7" s="329" t="s">
        <v>478</v>
      </c>
      <c r="V7" s="330" t="s">
        <v>479</v>
      </c>
      <c r="W7" s="329" t="s">
        <v>480</v>
      </c>
      <c r="X7" s="329" t="s">
        <v>481</v>
      </c>
      <c r="Y7" s="329" t="s">
        <v>482</v>
      </c>
      <c r="Z7" s="329" t="s">
        <v>231</v>
      </c>
      <c r="AA7" s="331" t="s">
        <v>483</v>
      </c>
      <c r="AB7" s="332" t="s">
        <v>484</v>
      </c>
      <c r="AC7" s="333" t="s">
        <v>485</v>
      </c>
      <c r="AD7" s="329" t="s">
        <v>486</v>
      </c>
      <c r="AE7" s="331" t="s">
        <v>124</v>
      </c>
      <c r="AF7" s="331" t="s">
        <v>242</v>
      </c>
      <c r="AG7" s="331" t="s">
        <v>243</v>
      </c>
      <c r="AH7" s="334" t="s">
        <v>244</v>
      </c>
      <c r="AI7" s="334" t="s">
        <v>135</v>
      </c>
      <c r="AJ7" s="334" t="s">
        <v>140</v>
      </c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</row>
    <row r="8" spans="1:36" ht="15.7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1"/>
      <c r="AI8" s="21"/>
      <c r="AJ8" s="21"/>
    </row>
    <row r="9" spans="1:36" ht="15.75">
      <c r="A9" s="22" t="s">
        <v>549</v>
      </c>
      <c r="B9" s="23">
        <f aca="true" t="shared" si="0" ref="B9:AG9">B11+B48</f>
        <v>4416</v>
      </c>
      <c r="C9" s="23">
        <f t="shared" si="0"/>
        <v>272</v>
      </c>
      <c r="D9" s="23">
        <f>D11+D48</f>
        <v>0</v>
      </c>
      <c r="E9" s="23">
        <f t="shared" si="0"/>
        <v>355</v>
      </c>
      <c r="F9" s="23">
        <f t="shared" si="0"/>
        <v>173</v>
      </c>
      <c r="G9" s="23">
        <f t="shared" si="0"/>
        <v>172</v>
      </c>
      <c r="H9" s="23">
        <f t="shared" si="0"/>
        <v>0</v>
      </c>
      <c r="I9" s="23">
        <f t="shared" si="0"/>
        <v>46</v>
      </c>
      <c r="J9" s="23">
        <f t="shared" si="0"/>
        <v>264</v>
      </c>
      <c r="K9" s="23">
        <f t="shared" si="0"/>
        <v>0</v>
      </c>
      <c r="L9" s="23">
        <f t="shared" si="0"/>
        <v>199</v>
      </c>
      <c r="M9" s="23">
        <f t="shared" si="0"/>
        <v>167</v>
      </c>
      <c r="N9" s="23">
        <f t="shared" si="0"/>
        <v>0</v>
      </c>
      <c r="O9" s="23">
        <f t="shared" si="0"/>
        <v>354</v>
      </c>
      <c r="P9" s="23">
        <f t="shared" si="0"/>
        <v>112</v>
      </c>
      <c r="Q9" s="23">
        <f t="shared" si="0"/>
        <v>82</v>
      </c>
      <c r="R9" s="23">
        <f t="shared" si="0"/>
        <v>149</v>
      </c>
      <c r="S9" s="23">
        <f t="shared" si="0"/>
        <v>3</v>
      </c>
      <c r="T9" s="23">
        <f t="shared" si="0"/>
        <v>41</v>
      </c>
      <c r="U9" s="23">
        <f t="shared" si="0"/>
        <v>178</v>
      </c>
      <c r="V9" s="23">
        <f t="shared" si="0"/>
        <v>146</v>
      </c>
      <c r="W9" s="23">
        <f t="shared" si="0"/>
        <v>160</v>
      </c>
      <c r="X9" s="23">
        <f t="shared" si="0"/>
        <v>139</v>
      </c>
      <c r="Y9" s="23">
        <f t="shared" si="0"/>
        <v>228</v>
      </c>
      <c r="Z9" s="23">
        <f t="shared" si="0"/>
        <v>15</v>
      </c>
      <c r="AA9" s="23">
        <f t="shared" si="0"/>
        <v>48</v>
      </c>
      <c r="AB9" s="23">
        <f t="shared" si="0"/>
        <v>110</v>
      </c>
      <c r="AC9" s="23">
        <f t="shared" si="0"/>
        <v>198</v>
      </c>
      <c r="AD9" s="23">
        <f>AD11+AD48</f>
        <v>103</v>
      </c>
      <c r="AE9" s="23">
        <f>AE11+AE48</f>
        <v>0</v>
      </c>
      <c r="AF9" s="23">
        <f t="shared" si="0"/>
        <v>266</v>
      </c>
      <c r="AG9" s="23">
        <f t="shared" si="0"/>
        <v>58</v>
      </c>
      <c r="AH9" s="24">
        <f>AH11+AH48</f>
        <v>265</v>
      </c>
      <c r="AI9" s="24">
        <f>AI11+AI48</f>
        <v>54</v>
      </c>
      <c r="AJ9" s="24">
        <f>AJ11+AJ48</f>
        <v>59</v>
      </c>
    </row>
    <row r="10" spans="1:241" s="32" customFormat="1" ht="15.75">
      <c r="A10" s="25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/>
      <c r="S10" s="29"/>
      <c r="T10" s="30"/>
      <c r="U10" s="27"/>
      <c r="V10" s="27"/>
      <c r="W10" s="27"/>
      <c r="X10" s="27"/>
      <c r="Y10" s="27"/>
      <c r="Z10" s="28"/>
      <c r="AA10" s="28"/>
      <c r="AB10" s="29"/>
      <c r="AC10" s="30"/>
      <c r="AD10" s="27"/>
      <c r="AE10" s="27"/>
      <c r="AF10" s="28"/>
      <c r="AG10" s="31"/>
      <c r="AH10" s="31"/>
      <c r="AI10" s="31"/>
      <c r="AJ10" s="31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</row>
    <row r="11" spans="1:36" ht="15.75">
      <c r="A11" s="33" t="s">
        <v>245</v>
      </c>
      <c r="B11" s="23">
        <f aca="true" t="shared" si="1" ref="B11:N11">SUM(B12:B46)</f>
        <v>1140</v>
      </c>
      <c r="C11" s="23">
        <f t="shared" si="1"/>
        <v>85</v>
      </c>
      <c r="D11" s="23">
        <f>SUM(D12:D46)</f>
        <v>0</v>
      </c>
      <c r="E11" s="23">
        <f t="shared" si="1"/>
        <v>54</v>
      </c>
      <c r="F11" s="23">
        <f t="shared" si="1"/>
        <v>47</v>
      </c>
      <c r="G11" s="23">
        <f t="shared" si="1"/>
        <v>48</v>
      </c>
      <c r="H11" s="23">
        <f t="shared" si="1"/>
        <v>0</v>
      </c>
      <c r="I11" s="23">
        <f t="shared" si="1"/>
        <v>11</v>
      </c>
      <c r="J11" s="23">
        <f t="shared" si="1"/>
        <v>71</v>
      </c>
      <c r="K11" s="23">
        <f t="shared" si="1"/>
        <v>0</v>
      </c>
      <c r="L11" s="23">
        <f t="shared" si="1"/>
        <v>48</v>
      </c>
      <c r="M11" s="23">
        <f t="shared" si="1"/>
        <v>65</v>
      </c>
      <c r="N11" s="23">
        <f t="shared" si="1"/>
        <v>0</v>
      </c>
      <c r="O11" s="23">
        <f>SUM(O12:O47)</f>
        <v>132</v>
      </c>
      <c r="P11" s="23">
        <f aca="true" t="shared" si="2" ref="P11:AJ11">SUM(P12:P46)</f>
        <v>33</v>
      </c>
      <c r="Q11" s="23">
        <f t="shared" si="2"/>
        <v>15</v>
      </c>
      <c r="R11" s="23">
        <f t="shared" si="2"/>
        <v>41</v>
      </c>
      <c r="S11" s="23">
        <f t="shared" si="2"/>
        <v>0</v>
      </c>
      <c r="T11" s="23">
        <f t="shared" si="2"/>
        <v>5</v>
      </c>
      <c r="U11" s="23">
        <f t="shared" si="2"/>
        <v>36</v>
      </c>
      <c r="V11" s="23">
        <f t="shared" si="2"/>
        <v>30</v>
      </c>
      <c r="W11" s="23">
        <f t="shared" si="2"/>
        <v>12</v>
      </c>
      <c r="X11" s="23">
        <f t="shared" si="2"/>
        <v>34</v>
      </c>
      <c r="Y11" s="23">
        <f t="shared" si="2"/>
        <v>87</v>
      </c>
      <c r="Z11" s="23">
        <f t="shared" si="2"/>
        <v>2</v>
      </c>
      <c r="AA11" s="23">
        <f t="shared" si="2"/>
        <v>17</v>
      </c>
      <c r="AB11" s="23">
        <f t="shared" si="2"/>
        <v>33</v>
      </c>
      <c r="AC11" s="23">
        <f t="shared" si="2"/>
        <v>67</v>
      </c>
      <c r="AD11" s="23">
        <f t="shared" si="2"/>
        <v>47</v>
      </c>
      <c r="AE11" s="23">
        <f t="shared" si="2"/>
        <v>0</v>
      </c>
      <c r="AF11" s="23">
        <f t="shared" si="2"/>
        <v>60</v>
      </c>
      <c r="AG11" s="23">
        <f t="shared" si="2"/>
        <v>21</v>
      </c>
      <c r="AH11" s="23">
        <f t="shared" si="2"/>
        <v>13</v>
      </c>
      <c r="AI11" s="23">
        <f t="shared" si="2"/>
        <v>0</v>
      </c>
      <c r="AJ11" s="24">
        <f t="shared" si="2"/>
        <v>26</v>
      </c>
    </row>
    <row r="12" spans="1:36" ht="15.75">
      <c r="A12" s="34" t="s">
        <v>246</v>
      </c>
      <c r="B12" s="35">
        <f aca="true" t="shared" si="3" ref="B12:B21">SUM(C12:AJ12)</f>
        <v>2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7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2</v>
      </c>
      <c r="AE12" s="36">
        <v>0</v>
      </c>
      <c r="AF12" s="36">
        <v>0</v>
      </c>
      <c r="AG12" s="36">
        <v>0</v>
      </c>
      <c r="AH12" s="38">
        <v>0</v>
      </c>
      <c r="AI12" s="38">
        <v>0</v>
      </c>
      <c r="AJ12" s="38">
        <v>0</v>
      </c>
    </row>
    <row r="13" spans="1:36" ht="15.75">
      <c r="A13" s="34" t="s">
        <v>487</v>
      </c>
      <c r="B13" s="35">
        <f t="shared" si="3"/>
        <v>1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7">
        <v>0</v>
      </c>
      <c r="O13" s="36">
        <v>1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8">
        <v>0</v>
      </c>
      <c r="AI13" s="38">
        <v>0</v>
      </c>
      <c r="AJ13" s="38">
        <v>0</v>
      </c>
    </row>
    <row r="14" spans="1:36" ht="15.75">
      <c r="A14" s="34" t="s">
        <v>489</v>
      </c>
      <c r="B14" s="35">
        <f t="shared" si="3"/>
        <v>2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1</v>
      </c>
      <c r="M14" s="36">
        <v>0</v>
      </c>
      <c r="N14" s="37">
        <v>0</v>
      </c>
      <c r="O14" s="36">
        <v>1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8">
        <v>0</v>
      </c>
      <c r="AI14" s="38">
        <v>0</v>
      </c>
      <c r="AJ14" s="38">
        <v>0</v>
      </c>
    </row>
    <row r="15" spans="1:36" ht="15.75">
      <c r="A15" s="34" t="s">
        <v>488</v>
      </c>
      <c r="B15" s="35">
        <f t="shared" si="3"/>
        <v>19</v>
      </c>
      <c r="C15" s="36">
        <v>0</v>
      </c>
      <c r="D15" s="36">
        <v>0</v>
      </c>
      <c r="E15" s="36">
        <v>0</v>
      </c>
      <c r="F15" s="36">
        <v>1</v>
      </c>
      <c r="G15" s="36">
        <v>1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2</v>
      </c>
      <c r="N15" s="37">
        <v>0</v>
      </c>
      <c r="O15" s="36">
        <v>4</v>
      </c>
      <c r="P15" s="36">
        <v>0</v>
      </c>
      <c r="Q15" s="36">
        <v>0</v>
      </c>
      <c r="R15" s="36">
        <v>4</v>
      </c>
      <c r="S15" s="36">
        <v>0</v>
      </c>
      <c r="T15" s="36">
        <v>0</v>
      </c>
      <c r="U15" s="36">
        <v>0</v>
      </c>
      <c r="V15" s="36">
        <v>0</v>
      </c>
      <c r="W15" s="36">
        <v>1</v>
      </c>
      <c r="X15" s="36">
        <v>1</v>
      </c>
      <c r="Y15" s="36">
        <v>0</v>
      </c>
      <c r="Z15" s="36">
        <v>0</v>
      </c>
      <c r="AA15" s="36">
        <v>1</v>
      </c>
      <c r="AB15" s="36">
        <v>0</v>
      </c>
      <c r="AC15" s="36">
        <v>2</v>
      </c>
      <c r="AD15" s="36">
        <v>0</v>
      </c>
      <c r="AE15" s="36">
        <v>0</v>
      </c>
      <c r="AF15" s="36">
        <v>1</v>
      </c>
      <c r="AG15" s="36">
        <v>0</v>
      </c>
      <c r="AH15" s="38">
        <v>1</v>
      </c>
      <c r="AI15" s="38">
        <v>0</v>
      </c>
      <c r="AJ15" s="38">
        <v>0</v>
      </c>
    </row>
    <row r="16" spans="1:36" ht="15.75">
      <c r="A16" s="34" t="s">
        <v>491</v>
      </c>
      <c r="B16" s="35">
        <f t="shared" si="3"/>
        <v>41</v>
      </c>
      <c r="C16" s="36">
        <v>6</v>
      </c>
      <c r="D16" s="36">
        <v>0</v>
      </c>
      <c r="E16" s="36">
        <v>6</v>
      </c>
      <c r="F16" s="36">
        <v>1</v>
      </c>
      <c r="G16" s="36">
        <v>1</v>
      </c>
      <c r="H16" s="36">
        <v>0</v>
      </c>
      <c r="I16" s="36">
        <v>1</v>
      </c>
      <c r="J16" s="36">
        <v>1</v>
      </c>
      <c r="K16" s="36">
        <v>0</v>
      </c>
      <c r="L16" s="36">
        <v>1</v>
      </c>
      <c r="M16" s="36">
        <v>4</v>
      </c>
      <c r="N16" s="37">
        <v>0</v>
      </c>
      <c r="O16" s="36">
        <v>1</v>
      </c>
      <c r="P16" s="36">
        <v>5</v>
      </c>
      <c r="Q16" s="36">
        <v>0</v>
      </c>
      <c r="R16" s="36">
        <v>0</v>
      </c>
      <c r="S16" s="36">
        <v>0</v>
      </c>
      <c r="T16" s="36">
        <v>2</v>
      </c>
      <c r="U16" s="36">
        <v>0</v>
      </c>
      <c r="V16" s="36">
        <v>0</v>
      </c>
      <c r="W16" s="36">
        <v>0</v>
      </c>
      <c r="X16" s="36">
        <v>0</v>
      </c>
      <c r="Y16" s="36">
        <v>6</v>
      </c>
      <c r="Z16" s="36">
        <v>0</v>
      </c>
      <c r="AA16" s="36">
        <v>0</v>
      </c>
      <c r="AB16" s="36">
        <v>0</v>
      </c>
      <c r="AC16" s="36">
        <v>0</v>
      </c>
      <c r="AD16" s="36">
        <v>1</v>
      </c>
      <c r="AE16" s="36">
        <v>0</v>
      </c>
      <c r="AF16" s="36">
        <v>1</v>
      </c>
      <c r="AG16" s="36">
        <v>1</v>
      </c>
      <c r="AH16" s="38">
        <v>2</v>
      </c>
      <c r="AI16" s="38">
        <v>0</v>
      </c>
      <c r="AJ16" s="38">
        <v>1</v>
      </c>
    </row>
    <row r="17" spans="1:36" ht="15.75">
      <c r="A17" s="34" t="s">
        <v>361</v>
      </c>
      <c r="B17" s="35">
        <f t="shared" si="3"/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7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8">
        <v>0</v>
      </c>
      <c r="AI17" s="38">
        <v>0</v>
      </c>
      <c r="AJ17" s="38">
        <v>0</v>
      </c>
    </row>
    <row r="18" spans="1:36" ht="15.75">
      <c r="A18" s="34" t="s">
        <v>494</v>
      </c>
      <c r="B18" s="35">
        <f t="shared" si="3"/>
        <v>29</v>
      </c>
      <c r="C18" s="36">
        <v>8</v>
      </c>
      <c r="D18" s="36">
        <v>0</v>
      </c>
      <c r="E18" s="36">
        <v>0</v>
      </c>
      <c r="F18" s="36">
        <v>3</v>
      </c>
      <c r="G18" s="36">
        <v>0</v>
      </c>
      <c r="H18" s="36">
        <v>0</v>
      </c>
      <c r="I18" s="36">
        <v>0</v>
      </c>
      <c r="J18" s="36">
        <v>1</v>
      </c>
      <c r="K18" s="36">
        <v>0</v>
      </c>
      <c r="L18" s="36">
        <v>0</v>
      </c>
      <c r="M18" s="36">
        <v>0</v>
      </c>
      <c r="N18" s="37">
        <v>0</v>
      </c>
      <c r="O18" s="36">
        <v>4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3</v>
      </c>
      <c r="V18" s="36">
        <v>6</v>
      </c>
      <c r="W18" s="36">
        <v>0</v>
      </c>
      <c r="X18" s="36">
        <v>0</v>
      </c>
      <c r="Y18" s="36">
        <v>3</v>
      </c>
      <c r="Z18" s="36">
        <v>0</v>
      </c>
      <c r="AA18" s="36">
        <v>0</v>
      </c>
      <c r="AB18" s="36">
        <v>0</v>
      </c>
      <c r="AC18" s="36">
        <v>0</v>
      </c>
      <c r="AD18" s="36">
        <v>1</v>
      </c>
      <c r="AE18" s="36">
        <v>0</v>
      </c>
      <c r="AF18" s="36">
        <v>0</v>
      </c>
      <c r="AG18" s="36">
        <v>0</v>
      </c>
      <c r="AH18" s="38">
        <v>0</v>
      </c>
      <c r="AI18" s="38">
        <v>0</v>
      </c>
      <c r="AJ18" s="38">
        <v>0</v>
      </c>
    </row>
    <row r="19" spans="1:36" ht="15.75">
      <c r="A19" s="34" t="s">
        <v>495</v>
      </c>
      <c r="B19" s="35">
        <f t="shared" si="3"/>
        <v>201</v>
      </c>
      <c r="C19" s="36">
        <v>9</v>
      </c>
      <c r="D19" s="36">
        <v>0</v>
      </c>
      <c r="E19" s="36">
        <v>8</v>
      </c>
      <c r="F19" s="36">
        <v>11</v>
      </c>
      <c r="G19" s="36">
        <v>10</v>
      </c>
      <c r="H19" s="36">
        <v>0</v>
      </c>
      <c r="I19" s="36">
        <v>2</v>
      </c>
      <c r="J19" s="36">
        <v>24</v>
      </c>
      <c r="K19" s="36">
        <v>0</v>
      </c>
      <c r="L19" s="36">
        <v>6</v>
      </c>
      <c r="M19" s="36">
        <v>7</v>
      </c>
      <c r="N19" s="37">
        <v>0</v>
      </c>
      <c r="O19" s="36">
        <v>10</v>
      </c>
      <c r="P19" s="36">
        <v>2</v>
      </c>
      <c r="Q19" s="36">
        <v>0</v>
      </c>
      <c r="R19" s="36">
        <v>0</v>
      </c>
      <c r="S19" s="36">
        <v>0</v>
      </c>
      <c r="T19" s="36">
        <v>0</v>
      </c>
      <c r="U19" s="36">
        <v>15</v>
      </c>
      <c r="V19" s="36">
        <v>0</v>
      </c>
      <c r="W19" s="36">
        <v>5</v>
      </c>
      <c r="X19" s="36">
        <v>3</v>
      </c>
      <c r="Y19" s="36">
        <v>26</v>
      </c>
      <c r="Z19" s="36">
        <v>1</v>
      </c>
      <c r="AA19" s="36">
        <v>1</v>
      </c>
      <c r="AB19" s="36">
        <v>3</v>
      </c>
      <c r="AC19" s="36">
        <v>17</v>
      </c>
      <c r="AD19" s="36">
        <v>11</v>
      </c>
      <c r="AE19" s="36">
        <v>0</v>
      </c>
      <c r="AF19" s="36">
        <v>14</v>
      </c>
      <c r="AG19" s="36">
        <v>2</v>
      </c>
      <c r="AH19" s="38">
        <v>6</v>
      </c>
      <c r="AI19" s="38">
        <v>0</v>
      </c>
      <c r="AJ19" s="38">
        <v>8</v>
      </c>
    </row>
    <row r="20" spans="1:36" ht="15.75">
      <c r="A20" s="34" t="s">
        <v>497</v>
      </c>
      <c r="B20" s="35">
        <f t="shared" si="3"/>
        <v>4</v>
      </c>
      <c r="C20" s="36">
        <v>0</v>
      </c>
      <c r="D20" s="36">
        <v>0</v>
      </c>
      <c r="E20" s="36">
        <v>0</v>
      </c>
      <c r="F20" s="36">
        <v>0</v>
      </c>
      <c r="G20" s="36">
        <v>1</v>
      </c>
      <c r="H20" s="36">
        <v>0</v>
      </c>
      <c r="I20" s="36">
        <v>0</v>
      </c>
      <c r="J20" s="36">
        <v>0</v>
      </c>
      <c r="K20" s="36">
        <v>0</v>
      </c>
      <c r="L20" s="36">
        <v>1</v>
      </c>
      <c r="M20" s="36">
        <v>0</v>
      </c>
      <c r="N20" s="37">
        <v>0</v>
      </c>
      <c r="O20" s="36">
        <v>0</v>
      </c>
      <c r="P20" s="36">
        <v>1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1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8">
        <v>0</v>
      </c>
      <c r="AI20" s="38">
        <v>0</v>
      </c>
      <c r="AJ20" s="38">
        <v>0</v>
      </c>
    </row>
    <row r="21" spans="1:36" ht="15.75">
      <c r="A21" s="34" t="s">
        <v>496</v>
      </c>
      <c r="B21" s="35">
        <f t="shared" si="3"/>
        <v>5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1</v>
      </c>
      <c r="M21" s="36">
        <v>1</v>
      </c>
      <c r="N21" s="37">
        <v>0</v>
      </c>
      <c r="O21" s="36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2</v>
      </c>
      <c r="AD21" s="36">
        <v>0</v>
      </c>
      <c r="AE21" s="36">
        <v>0</v>
      </c>
      <c r="AF21" s="36">
        <v>0</v>
      </c>
      <c r="AG21" s="36">
        <v>0</v>
      </c>
      <c r="AH21" s="38">
        <v>0</v>
      </c>
      <c r="AI21" s="38">
        <v>0</v>
      </c>
      <c r="AJ21" s="38">
        <v>0</v>
      </c>
    </row>
    <row r="22" spans="1:36" ht="15.75">
      <c r="A22" s="34" t="s">
        <v>501</v>
      </c>
      <c r="B22" s="35">
        <f aca="true" t="shared" si="4" ref="B22:B45">SUM(C22:AJ22)</f>
        <v>5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7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1</v>
      </c>
      <c r="Y22" s="36">
        <v>0</v>
      </c>
      <c r="Z22" s="36">
        <v>0</v>
      </c>
      <c r="AA22" s="36">
        <v>0</v>
      </c>
      <c r="AB22" s="36">
        <v>0</v>
      </c>
      <c r="AC22" s="36">
        <v>4</v>
      </c>
      <c r="AD22" s="36">
        <v>0</v>
      </c>
      <c r="AE22" s="36">
        <v>0</v>
      </c>
      <c r="AF22" s="36">
        <v>0</v>
      </c>
      <c r="AG22" s="36">
        <v>0</v>
      </c>
      <c r="AH22" s="38">
        <v>0</v>
      </c>
      <c r="AI22" s="38">
        <v>0</v>
      </c>
      <c r="AJ22" s="38">
        <v>0</v>
      </c>
    </row>
    <row r="23" spans="1:36" ht="15.75">
      <c r="A23" s="34" t="s">
        <v>500</v>
      </c>
      <c r="B23" s="35">
        <f t="shared" si="4"/>
        <v>52</v>
      </c>
      <c r="C23" s="36">
        <v>2</v>
      </c>
      <c r="D23" s="36">
        <v>0</v>
      </c>
      <c r="E23" s="36">
        <v>2</v>
      </c>
      <c r="F23" s="36">
        <v>2</v>
      </c>
      <c r="G23" s="36">
        <v>1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1</v>
      </c>
      <c r="N23" s="37">
        <v>0</v>
      </c>
      <c r="O23" s="36">
        <v>2</v>
      </c>
      <c r="P23" s="36">
        <v>2</v>
      </c>
      <c r="Q23" s="36">
        <v>8</v>
      </c>
      <c r="R23" s="36">
        <v>3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1</v>
      </c>
      <c r="AB23" s="36">
        <v>13</v>
      </c>
      <c r="AC23" s="36">
        <v>1</v>
      </c>
      <c r="AD23" s="36">
        <v>10</v>
      </c>
      <c r="AE23" s="36">
        <v>0</v>
      </c>
      <c r="AF23" s="36">
        <v>4</v>
      </c>
      <c r="AG23" s="36">
        <v>0</v>
      </c>
      <c r="AH23" s="38">
        <v>0</v>
      </c>
      <c r="AI23" s="38">
        <v>0</v>
      </c>
      <c r="AJ23" s="38">
        <v>0</v>
      </c>
    </row>
    <row r="24" spans="1:36" ht="15.75">
      <c r="A24" s="34" t="s">
        <v>506</v>
      </c>
      <c r="B24" s="35">
        <f t="shared" si="4"/>
        <v>55</v>
      </c>
      <c r="C24" s="36">
        <v>4</v>
      </c>
      <c r="D24" s="36">
        <v>0</v>
      </c>
      <c r="E24" s="36">
        <v>2</v>
      </c>
      <c r="F24" s="36">
        <v>3</v>
      </c>
      <c r="G24" s="36">
        <v>3</v>
      </c>
      <c r="H24" s="36">
        <v>0</v>
      </c>
      <c r="I24" s="36">
        <v>0</v>
      </c>
      <c r="J24" s="36">
        <v>6</v>
      </c>
      <c r="K24" s="36">
        <v>0</v>
      </c>
      <c r="L24" s="36">
        <v>0</v>
      </c>
      <c r="M24" s="36">
        <v>8</v>
      </c>
      <c r="N24" s="37">
        <v>0</v>
      </c>
      <c r="O24" s="36">
        <v>11</v>
      </c>
      <c r="P24" s="36">
        <v>0</v>
      </c>
      <c r="Q24" s="36">
        <v>0</v>
      </c>
      <c r="R24" s="36">
        <v>0</v>
      </c>
      <c r="S24" s="36">
        <v>0</v>
      </c>
      <c r="T24" s="36">
        <v>1</v>
      </c>
      <c r="U24" s="36">
        <v>0</v>
      </c>
      <c r="V24" s="36">
        <v>0</v>
      </c>
      <c r="W24" s="36">
        <v>0</v>
      </c>
      <c r="X24" s="36">
        <v>0</v>
      </c>
      <c r="Y24" s="36">
        <v>2</v>
      </c>
      <c r="Z24" s="36">
        <v>1</v>
      </c>
      <c r="AA24" s="36">
        <v>0</v>
      </c>
      <c r="AB24" s="36">
        <v>3</v>
      </c>
      <c r="AC24" s="36">
        <v>9</v>
      </c>
      <c r="AD24" s="36">
        <v>0</v>
      </c>
      <c r="AE24" s="36">
        <v>0</v>
      </c>
      <c r="AF24" s="36">
        <v>0</v>
      </c>
      <c r="AG24" s="36">
        <v>2</v>
      </c>
      <c r="AH24" s="38">
        <v>0</v>
      </c>
      <c r="AI24" s="38">
        <v>0</v>
      </c>
      <c r="AJ24" s="38">
        <v>0</v>
      </c>
    </row>
    <row r="25" spans="1:36" ht="15.75">
      <c r="A25" s="34" t="s">
        <v>508</v>
      </c>
      <c r="B25" s="35">
        <f t="shared" si="4"/>
        <v>124</v>
      </c>
      <c r="C25" s="36">
        <v>4</v>
      </c>
      <c r="D25" s="36">
        <v>0</v>
      </c>
      <c r="E25" s="36">
        <v>10</v>
      </c>
      <c r="F25" s="36">
        <v>6</v>
      </c>
      <c r="G25" s="36">
        <v>15</v>
      </c>
      <c r="H25" s="36">
        <v>0</v>
      </c>
      <c r="I25" s="36">
        <v>0</v>
      </c>
      <c r="J25" s="36">
        <v>1</v>
      </c>
      <c r="K25" s="36">
        <v>0</v>
      </c>
      <c r="L25" s="36">
        <v>20</v>
      </c>
      <c r="M25" s="36">
        <v>7</v>
      </c>
      <c r="N25" s="37">
        <v>0</v>
      </c>
      <c r="O25" s="36">
        <v>4</v>
      </c>
      <c r="P25" s="36">
        <v>0</v>
      </c>
      <c r="Q25" s="36">
        <v>2</v>
      </c>
      <c r="R25" s="36">
        <v>5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18</v>
      </c>
      <c r="Z25" s="36">
        <v>0</v>
      </c>
      <c r="AA25" s="36">
        <v>3</v>
      </c>
      <c r="AB25" s="36">
        <v>0</v>
      </c>
      <c r="AC25" s="36">
        <v>3</v>
      </c>
      <c r="AD25" s="36">
        <v>7</v>
      </c>
      <c r="AE25" s="36">
        <v>0</v>
      </c>
      <c r="AF25" s="36">
        <v>17</v>
      </c>
      <c r="AG25" s="36">
        <v>0</v>
      </c>
      <c r="AH25" s="38">
        <v>0</v>
      </c>
      <c r="AI25" s="38">
        <v>0</v>
      </c>
      <c r="AJ25" s="38">
        <v>2</v>
      </c>
    </row>
    <row r="26" spans="1:36" ht="15.75">
      <c r="A26" s="34" t="s">
        <v>509</v>
      </c>
      <c r="B26" s="35">
        <f t="shared" si="4"/>
        <v>11</v>
      </c>
      <c r="C26" s="36">
        <v>1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1</v>
      </c>
      <c r="N26" s="37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1</v>
      </c>
      <c r="Z26" s="36">
        <v>0</v>
      </c>
      <c r="AA26" s="36">
        <v>1</v>
      </c>
      <c r="AB26" s="36">
        <v>0</v>
      </c>
      <c r="AC26" s="36">
        <v>3</v>
      </c>
      <c r="AD26" s="36">
        <v>4</v>
      </c>
      <c r="AE26" s="36">
        <v>0</v>
      </c>
      <c r="AF26" s="36">
        <v>0</v>
      </c>
      <c r="AG26" s="36">
        <v>0</v>
      </c>
      <c r="AH26" s="38">
        <v>0</v>
      </c>
      <c r="AI26" s="38">
        <v>0</v>
      </c>
      <c r="AJ26" s="38">
        <v>0</v>
      </c>
    </row>
    <row r="27" spans="1:36" ht="15.75">
      <c r="A27" s="34" t="s">
        <v>510</v>
      </c>
      <c r="B27" s="35">
        <f t="shared" si="4"/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7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8">
        <v>0</v>
      </c>
      <c r="AI27" s="38">
        <v>0</v>
      </c>
      <c r="AJ27" s="38">
        <v>0</v>
      </c>
    </row>
    <row r="28" spans="1:36" ht="15.75">
      <c r="A28" s="34" t="s">
        <v>354</v>
      </c>
      <c r="B28" s="35">
        <f t="shared" si="4"/>
        <v>1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7">
        <v>0</v>
      </c>
      <c r="O28" s="36">
        <v>1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8">
        <v>0</v>
      </c>
      <c r="AI28" s="38">
        <v>0</v>
      </c>
      <c r="AJ28" s="38">
        <v>0</v>
      </c>
    </row>
    <row r="29" spans="1:36" ht="15.75">
      <c r="A29" s="34" t="s">
        <v>512</v>
      </c>
      <c r="B29" s="35">
        <f t="shared" si="4"/>
        <v>72</v>
      </c>
      <c r="C29" s="36">
        <v>5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4</v>
      </c>
      <c r="J29" s="36">
        <v>2</v>
      </c>
      <c r="K29" s="36">
        <v>0</v>
      </c>
      <c r="L29" s="36">
        <v>1</v>
      </c>
      <c r="M29" s="36">
        <v>3</v>
      </c>
      <c r="N29" s="37">
        <v>0</v>
      </c>
      <c r="O29" s="36">
        <v>7</v>
      </c>
      <c r="P29" s="36">
        <v>0</v>
      </c>
      <c r="Q29" s="36">
        <v>1</v>
      </c>
      <c r="R29" s="36">
        <v>2</v>
      </c>
      <c r="S29" s="36">
        <v>0</v>
      </c>
      <c r="T29" s="36">
        <v>0</v>
      </c>
      <c r="U29" s="36">
        <v>0</v>
      </c>
      <c r="V29" s="36">
        <v>19</v>
      </c>
      <c r="W29" s="36">
        <v>0</v>
      </c>
      <c r="X29" s="36">
        <v>1</v>
      </c>
      <c r="Y29" s="36">
        <v>9</v>
      </c>
      <c r="Z29" s="36">
        <v>0</v>
      </c>
      <c r="AA29" s="36">
        <v>4</v>
      </c>
      <c r="AB29" s="36">
        <v>1</v>
      </c>
      <c r="AC29" s="36">
        <v>4</v>
      </c>
      <c r="AD29" s="36">
        <v>1</v>
      </c>
      <c r="AE29" s="36">
        <v>0</v>
      </c>
      <c r="AF29" s="36">
        <v>7</v>
      </c>
      <c r="AG29" s="36">
        <v>0</v>
      </c>
      <c r="AH29" s="38">
        <v>0</v>
      </c>
      <c r="AI29" s="38">
        <v>0</v>
      </c>
      <c r="AJ29" s="38">
        <v>1</v>
      </c>
    </row>
    <row r="30" spans="1:36" ht="15.75">
      <c r="A30" s="34" t="s">
        <v>518</v>
      </c>
      <c r="B30" s="35">
        <f t="shared" si="4"/>
        <v>25</v>
      </c>
      <c r="C30" s="36">
        <v>2</v>
      </c>
      <c r="D30" s="36">
        <v>0</v>
      </c>
      <c r="E30" s="36">
        <v>0</v>
      </c>
      <c r="F30" s="36">
        <v>0</v>
      </c>
      <c r="G30" s="36">
        <v>1</v>
      </c>
      <c r="H30" s="36">
        <v>0</v>
      </c>
      <c r="I30" s="36">
        <v>0</v>
      </c>
      <c r="J30" s="36">
        <v>1</v>
      </c>
      <c r="K30" s="36">
        <v>0</v>
      </c>
      <c r="L30" s="36">
        <v>0</v>
      </c>
      <c r="M30" s="36">
        <v>0</v>
      </c>
      <c r="N30" s="37">
        <v>0</v>
      </c>
      <c r="O30" s="36">
        <v>5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3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13</v>
      </c>
      <c r="AH30" s="38">
        <v>0</v>
      </c>
      <c r="AI30" s="38">
        <v>0</v>
      </c>
      <c r="AJ30" s="38">
        <v>0</v>
      </c>
    </row>
    <row r="31" spans="1:36" ht="15.75">
      <c r="A31" s="34" t="s">
        <v>514</v>
      </c>
      <c r="B31" s="35">
        <f t="shared" si="4"/>
        <v>8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1</v>
      </c>
      <c r="J31" s="36">
        <v>0</v>
      </c>
      <c r="K31" s="36">
        <v>0</v>
      </c>
      <c r="L31" s="36">
        <v>0</v>
      </c>
      <c r="M31" s="36">
        <v>0</v>
      </c>
      <c r="N31" s="37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7</v>
      </c>
      <c r="AD31" s="36">
        <v>0</v>
      </c>
      <c r="AE31" s="36">
        <v>0</v>
      </c>
      <c r="AF31" s="36">
        <v>0</v>
      </c>
      <c r="AG31" s="36">
        <v>0</v>
      </c>
      <c r="AH31" s="38">
        <v>0</v>
      </c>
      <c r="AI31" s="38">
        <v>0</v>
      </c>
      <c r="AJ31" s="38">
        <v>0</v>
      </c>
    </row>
    <row r="32" spans="1:36" ht="15.75">
      <c r="A32" s="34" t="s">
        <v>519</v>
      </c>
      <c r="B32" s="35">
        <f t="shared" si="4"/>
        <v>24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1</v>
      </c>
      <c r="J32" s="36">
        <v>3</v>
      </c>
      <c r="K32" s="36">
        <v>0</v>
      </c>
      <c r="L32" s="36">
        <v>3</v>
      </c>
      <c r="M32" s="36">
        <v>0</v>
      </c>
      <c r="N32" s="37">
        <v>0</v>
      </c>
      <c r="O32" s="36">
        <v>4</v>
      </c>
      <c r="P32" s="36">
        <v>1</v>
      </c>
      <c r="Q32" s="36">
        <v>0</v>
      </c>
      <c r="R32" s="36">
        <v>0</v>
      </c>
      <c r="S32" s="36">
        <v>0</v>
      </c>
      <c r="T32" s="36">
        <v>0</v>
      </c>
      <c r="U32" s="36">
        <v>2</v>
      </c>
      <c r="V32" s="36">
        <v>1</v>
      </c>
      <c r="W32" s="36">
        <v>0</v>
      </c>
      <c r="X32" s="36">
        <v>1</v>
      </c>
      <c r="Y32" s="36">
        <v>0</v>
      </c>
      <c r="Z32" s="36">
        <v>0</v>
      </c>
      <c r="AA32" s="36">
        <v>1</v>
      </c>
      <c r="AB32" s="36">
        <v>5</v>
      </c>
      <c r="AC32" s="36">
        <v>0</v>
      </c>
      <c r="AD32" s="36">
        <v>0</v>
      </c>
      <c r="AE32" s="36">
        <v>0</v>
      </c>
      <c r="AF32" s="36">
        <v>2</v>
      </c>
      <c r="AG32" s="36">
        <v>0</v>
      </c>
      <c r="AH32" s="38">
        <v>0</v>
      </c>
      <c r="AI32" s="38">
        <v>0</v>
      </c>
      <c r="AJ32" s="38">
        <v>0</v>
      </c>
    </row>
    <row r="33" spans="1:36" ht="15.75">
      <c r="A33" s="34" t="s">
        <v>358</v>
      </c>
      <c r="B33" s="35">
        <f t="shared" si="4"/>
        <v>15</v>
      </c>
      <c r="C33" s="36">
        <v>0</v>
      </c>
      <c r="D33" s="36">
        <v>0</v>
      </c>
      <c r="E33" s="36">
        <v>2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7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13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8">
        <v>0</v>
      </c>
      <c r="AI33" s="38">
        <v>0</v>
      </c>
      <c r="AJ33" s="38">
        <v>0</v>
      </c>
    </row>
    <row r="34" spans="1:36" ht="15.75">
      <c r="A34" s="34" t="s">
        <v>340</v>
      </c>
      <c r="B34" s="35">
        <f t="shared" si="4"/>
        <v>13</v>
      </c>
      <c r="C34" s="36">
        <v>0</v>
      </c>
      <c r="D34" s="36">
        <v>0</v>
      </c>
      <c r="E34" s="36">
        <v>0</v>
      </c>
      <c r="F34" s="36">
        <v>1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7">
        <v>0</v>
      </c>
      <c r="O34" s="36">
        <v>1</v>
      </c>
      <c r="P34" s="36">
        <v>0</v>
      </c>
      <c r="Q34" s="36">
        <v>2</v>
      </c>
      <c r="R34" s="36">
        <v>0</v>
      </c>
      <c r="S34" s="36">
        <v>0</v>
      </c>
      <c r="T34" s="36">
        <v>2</v>
      </c>
      <c r="U34" s="36">
        <v>0</v>
      </c>
      <c r="V34" s="36">
        <v>0</v>
      </c>
      <c r="W34" s="36">
        <v>0</v>
      </c>
      <c r="X34" s="36">
        <v>0</v>
      </c>
      <c r="Y34" s="36">
        <v>2</v>
      </c>
      <c r="Z34" s="36">
        <v>0</v>
      </c>
      <c r="AA34" s="36">
        <v>0</v>
      </c>
      <c r="AB34" s="36">
        <v>0</v>
      </c>
      <c r="AC34" s="36">
        <v>0</v>
      </c>
      <c r="AD34" s="36">
        <v>5</v>
      </c>
      <c r="AE34" s="36">
        <v>0</v>
      </c>
      <c r="AF34" s="36">
        <v>0</v>
      </c>
      <c r="AG34" s="36">
        <v>0</v>
      </c>
      <c r="AH34" s="38">
        <v>0</v>
      </c>
      <c r="AI34" s="38">
        <v>0</v>
      </c>
      <c r="AJ34" s="38">
        <v>0</v>
      </c>
    </row>
    <row r="35" spans="1:36" ht="15.75">
      <c r="A35" s="34" t="s">
        <v>342</v>
      </c>
      <c r="B35" s="35">
        <f t="shared" si="4"/>
        <v>68</v>
      </c>
      <c r="C35" s="36">
        <v>5</v>
      </c>
      <c r="D35" s="36">
        <v>0</v>
      </c>
      <c r="E35" s="36">
        <v>8</v>
      </c>
      <c r="F35" s="36">
        <v>4</v>
      </c>
      <c r="G35" s="36">
        <v>5</v>
      </c>
      <c r="H35" s="36">
        <v>0</v>
      </c>
      <c r="I35" s="36">
        <v>0</v>
      </c>
      <c r="J35" s="36">
        <v>4</v>
      </c>
      <c r="K35" s="36">
        <v>0</v>
      </c>
      <c r="L35" s="36">
        <v>6</v>
      </c>
      <c r="M35" s="36">
        <v>2</v>
      </c>
      <c r="N35" s="37">
        <v>0</v>
      </c>
      <c r="O35" s="36">
        <v>5</v>
      </c>
      <c r="P35" s="36">
        <v>0</v>
      </c>
      <c r="Q35" s="36">
        <v>0</v>
      </c>
      <c r="R35" s="36">
        <v>1</v>
      </c>
      <c r="S35" s="36">
        <v>0</v>
      </c>
      <c r="T35" s="36">
        <v>0</v>
      </c>
      <c r="U35" s="36">
        <v>0</v>
      </c>
      <c r="V35" s="36">
        <v>0</v>
      </c>
      <c r="W35" s="36">
        <v>1</v>
      </c>
      <c r="X35" s="36">
        <v>5</v>
      </c>
      <c r="Y35" s="36">
        <v>7</v>
      </c>
      <c r="Z35" s="36">
        <v>0</v>
      </c>
      <c r="AA35" s="36">
        <v>0</v>
      </c>
      <c r="AB35" s="36">
        <v>1</v>
      </c>
      <c r="AC35" s="36">
        <v>5</v>
      </c>
      <c r="AD35" s="36">
        <v>0</v>
      </c>
      <c r="AE35" s="36">
        <v>0</v>
      </c>
      <c r="AF35" s="36">
        <v>4</v>
      </c>
      <c r="AG35" s="36">
        <v>3</v>
      </c>
      <c r="AH35" s="38">
        <v>1</v>
      </c>
      <c r="AI35" s="38">
        <v>0</v>
      </c>
      <c r="AJ35" s="38">
        <v>1</v>
      </c>
    </row>
    <row r="36" spans="1:36" ht="15.75">
      <c r="A36" s="34" t="s">
        <v>521</v>
      </c>
      <c r="B36" s="35">
        <f t="shared" si="4"/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7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8">
        <v>0</v>
      </c>
      <c r="AI36" s="38">
        <v>0</v>
      </c>
      <c r="AJ36" s="38">
        <v>0</v>
      </c>
    </row>
    <row r="37" spans="1:36" ht="15.75">
      <c r="A37" s="34" t="s">
        <v>259</v>
      </c>
      <c r="B37" s="35">
        <f t="shared" si="4"/>
        <v>48</v>
      </c>
      <c r="C37" s="36">
        <v>3</v>
      </c>
      <c r="D37" s="36">
        <v>0</v>
      </c>
      <c r="E37" s="36">
        <v>5</v>
      </c>
      <c r="F37" s="36">
        <v>3</v>
      </c>
      <c r="G37" s="36">
        <v>0</v>
      </c>
      <c r="H37" s="36">
        <v>0</v>
      </c>
      <c r="I37" s="36">
        <v>1</v>
      </c>
      <c r="J37" s="36">
        <v>0</v>
      </c>
      <c r="K37" s="36">
        <v>0</v>
      </c>
      <c r="L37" s="36">
        <v>2</v>
      </c>
      <c r="M37" s="36">
        <v>5</v>
      </c>
      <c r="N37" s="37">
        <v>0</v>
      </c>
      <c r="O37" s="36">
        <v>9</v>
      </c>
      <c r="P37" s="36">
        <v>5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1</v>
      </c>
      <c r="W37" s="36">
        <v>0</v>
      </c>
      <c r="X37" s="36">
        <v>1</v>
      </c>
      <c r="Y37" s="36">
        <v>4</v>
      </c>
      <c r="Z37" s="36">
        <v>0</v>
      </c>
      <c r="AA37" s="36">
        <v>2</v>
      </c>
      <c r="AB37" s="36">
        <v>5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8">
        <v>2</v>
      </c>
      <c r="AI37" s="38">
        <v>0</v>
      </c>
      <c r="AJ37" s="38">
        <v>0</v>
      </c>
    </row>
    <row r="38" spans="1:36" ht="15.75">
      <c r="A38" s="34" t="s">
        <v>360</v>
      </c>
      <c r="B38" s="35">
        <f t="shared" si="4"/>
        <v>64</v>
      </c>
      <c r="C38" s="36">
        <v>0</v>
      </c>
      <c r="D38" s="36">
        <v>0</v>
      </c>
      <c r="E38" s="36">
        <v>1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14</v>
      </c>
      <c r="N38" s="37">
        <v>0</v>
      </c>
      <c r="O38" s="36">
        <v>10</v>
      </c>
      <c r="P38" s="36">
        <v>0</v>
      </c>
      <c r="Q38" s="36">
        <v>0</v>
      </c>
      <c r="R38" s="36">
        <v>22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3</v>
      </c>
      <c r="AE38" s="36">
        <v>0</v>
      </c>
      <c r="AF38" s="36">
        <v>4</v>
      </c>
      <c r="AG38" s="36">
        <v>0</v>
      </c>
      <c r="AH38" s="38">
        <v>0</v>
      </c>
      <c r="AI38" s="38">
        <v>0</v>
      </c>
      <c r="AJ38" s="38">
        <v>10</v>
      </c>
    </row>
    <row r="39" spans="1:36" ht="15.75">
      <c r="A39" s="34" t="s">
        <v>343</v>
      </c>
      <c r="B39" s="35">
        <f t="shared" si="4"/>
        <v>5</v>
      </c>
      <c r="C39" s="36">
        <v>0</v>
      </c>
      <c r="D39" s="36">
        <v>0</v>
      </c>
      <c r="E39" s="36">
        <v>1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7">
        <v>0</v>
      </c>
      <c r="O39" s="36">
        <v>1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1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2</v>
      </c>
      <c r="AG39" s="36">
        <v>0</v>
      </c>
      <c r="AH39" s="38">
        <v>0</v>
      </c>
      <c r="AI39" s="38">
        <v>0</v>
      </c>
      <c r="AJ39" s="38">
        <v>0</v>
      </c>
    </row>
    <row r="40" spans="1:36" ht="15.75">
      <c r="A40" s="34" t="s">
        <v>346</v>
      </c>
      <c r="B40" s="35">
        <f t="shared" si="4"/>
        <v>44</v>
      </c>
      <c r="C40" s="36">
        <v>7</v>
      </c>
      <c r="D40" s="36">
        <v>0</v>
      </c>
      <c r="E40" s="36">
        <v>0</v>
      </c>
      <c r="F40" s="36">
        <v>5</v>
      </c>
      <c r="G40" s="36">
        <v>6</v>
      </c>
      <c r="H40" s="36">
        <v>0</v>
      </c>
      <c r="I40" s="36">
        <v>0</v>
      </c>
      <c r="J40" s="36">
        <v>6</v>
      </c>
      <c r="K40" s="36">
        <v>0</v>
      </c>
      <c r="L40" s="36">
        <v>0</v>
      </c>
      <c r="M40" s="36">
        <v>1</v>
      </c>
      <c r="N40" s="37">
        <v>0</v>
      </c>
      <c r="O40" s="36">
        <v>8</v>
      </c>
      <c r="P40" s="36">
        <v>1</v>
      </c>
      <c r="Q40" s="36">
        <v>1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1</v>
      </c>
      <c r="Y40" s="36">
        <v>1</v>
      </c>
      <c r="Z40" s="36">
        <v>0</v>
      </c>
      <c r="AA40" s="36">
        <v>1</v>
      </c>
      <c r="AB40" s="36">
        <v>0</v>
      </c>
      <c r="AC40" s="36">
        <v>2</v>
      </c>
      <c r="AD40" s="36">
        <v>0</v>
      </c>
      <c r="AE40" s="36">
        <v>0</v>
      </c>
      <c r="AF40" s="36">
        <v>1</v>
      </c>
      <c r="AG40" s="36">
        <v>0</v>
      </c>
      <c r="AH40" s="38">
        <v>0</v>
      </c>
      <c r="AI40" s="38">
        <v>0</v>
      </c>
      <c r="AJ40" s="38">
        <v>3</v>
      </c>
    </row>
    <row r="41" spans="1:36" ht="15.75">
      <c r="A41" s="34" t="s">
        <v>347</v>
      </c>
      <c r="B41" s="35">
        <f t="shared" si="4"/>
        <v>3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7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1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1</v>
      </c>
      <c r="AE41" s="36">
        <v>0</v>
      </c>
      <c r="AF41" s="36">
        <v>1</v>
      </c>
      <c r="AG41" s="36">
        <v>0</v>
      </c>
      <c r="AH41" s="38">
        <v>0</v>
      </c>
      <c r="AI41" s="38">
        <v>0</v>
      </c>
      <c r="AJ41" s="38">
        <v>0</v>
      </c>
    </row>
    <row r="42" spans="1:36" ht="15.75">
      <c r="A42" s="34" t="s">
        <v>349</v>
      </c>
      <c r="B42" s="35">
        <f t="shared" si="4"/>
        <v>5</v>
      </c>
      <c r="C42" s="36">
        <v>0</v>
      </c>
      <c r="D42" s="36">
        <v>0</v>
      </c>
      <c r="E42" s="36">
        <v>0</v>
      </c>
      <c r="F42" s="36">
        <v>1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1</v>
      </c>
      <c r="M42" s="36">
        <v>0</v>
      </c>
      <c r="N42" s="37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2</v>
      </c>
      <c r="Y42" s="36">
        <v>1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8">
        <v>0</v>
      </c>
      <c r="AI42" s="38">
        <v>0</v>
      </c>
      <c r="AJ42" s="38">
        <v>0</v>
      </c>
    </row>
    <row r="43" spans="1:36" ht="15.75">
      <c r="A43" s="34" t="s">
        <v>357</v>
      </c>
      <c r="B43" s="35">
        <f t="shared" si="4"/>
        <v>1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7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1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8">
        <v>0</v>
      </c>
      <c r="AI43" s="38">
        <v>0</v>
      </c>
      <c r="AJ43" s="38">
        <v>0</v>
      </c>
    </row>
    <row r="44" spans="1:36" ht="15.75">
      <c r="A44" s="34" t="s">
        <v>264</v>
      </c>
      <c r="B44" s="35">
        <f t="shared" si="4"/>
        <v>64</v>
      </c>
      <c r="C44" s="36">
        <v>1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2</v>
      </c>
      <c r="K44" s="36">
        <v>0</v>
      </c>
      <c r="L44" s="36">
        <v>1</v>
      </c>
      <c r="M44" s="36">
        <v>0</v>
      </c>
      <c r="N44" s="37">
        <v>0</v>
      </c>
      <c r="O44" s="36">
        <v>32</v>
      </c>
      <c r="P44" s="36">
        <v>13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15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8">
        <v>0</v>
      </c>
      <c r="AI44" s="38">
        <v>0</v>
      </c>
      <c r="AJ44" s="38">
        <v>0</v>
      </c>
    </row>
    <row r="45" spans="1:36" ht="15.75">
      <c r="A45" s="34" t="s">
        <v>356</v>
      </c>
      <c r="B45" s="35">
        <f t="shared" si="4"/>
        <v>22</v>
      </c>
      <c r="C45" s="36">
        <v>21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7">
        <v>0</v>
      </c>
      <c r="O45" s="36">
        <v>0</v>
      </c>
      <c r="P45" s="36">
        <v>0</v>
      </c>
      <c r="Q45" s="36">
        <v>0</v>
      </c>
      <c r="R45" s="36">
        <v>1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8">
        <v>0</v>
      </c>
      <c r="AI45" s="38">
        <v>0</v>
      </c>
      <c r="AJ45" s="38">
        <v>0</v>
      </c>
    </row>
    <row r="46" spans="1:36" ht="15.75">
      <c r="A46" s="34" t="s">
        <v>513</v>
      </c>
      <c r="B46" s="35">
        <f>SUM(C46:AJ46)</f>
        <v>107</v>
      </c>
      <c r="C46" s="36">
        <v>7</v>
      </c>
      <c r="D46" s="36">
        <v>0</v>
      </c>
      <c r="E46" s="36">
        <v>9</v>
      </c>
      <c r="F46" s="36">
        <v>6</v>
      </c>
      <c r="G46" s="36">
        <v>4</v>
      </c>
      <c r="H46" s="36">
        <v>0</v>
      </c>
      <c r="I46" s="36">
        <v>1</v>
      </c>
      <c r="J46" s="36">
        <v>20</v>
      </c>
      <c r="K46" s="36">
        <v>0</v>
      </c>
      <c r="L46" s="36">
        <v>4</v>
      </c>
      <c r="M46" s="36">
        <v>9</v>
      </c>
      <c r="N46" s="37">
        <v>0</v>
      </c>
      <c r="O46" s="36">
        <v>10</v>
      </c>
      <c r="P46" s="36">
        <v>3</v>
      </c>
      <c r="Q46" s="36">
        <v>1</v>
      </c>
      <c r="R46" s="36">
        <v>3</v>
      </c>
      <c r="S46" s="36">
        <v>0</v>
      </c>
      <c r="T46" s="36">
        <v>0</v>
      </c>
      <c r="U46" s="36">
        <v>1</v>
      </c>
      <c r="V46" s="36">
        <v>0</v>
      </c>
      <c r="W46" s="36">
        <v>5</v>
      </c>
      <c r="X46" s="36">
        <v>2</v>
      </c>
      <c r="Y46" s="36">
        <v>7</v>
      </c>
      <c r="Z46" s="36">
        <v>0</v>
      </c>
      <c r="AA46" s="36">
        <v>1</v>
      </c>
      <c r="AB46" s="36">
        <v>2</v>
      </c>
      <c r="AC46" s="36">
        <v>8</v>
      </c>
      <c r="AD46" s="36">
        <v>1</v>
      </c>
      <c r="AE46" s="36">
        <v>0</v>
      </c>
      <c r="AF46" s="36">
        <v>2</v>
      </c>
      <c r="AG46" s="36">
        <v>0</v>
      </c>
      <c r="AH46" s="38">
        <v>1</v>
      </c>
      <c r="AI46" s="38">
        <v>0</v>
      </c>
      <c r="AJ46" s="38">
        <v>0</v>
      </c>
    </row>
    <row r="47" spans="1:36" ht="15.75">
      <c r="A47" s="34"/>
      <c r="B47" s="35"/>
      <c r="C47" s="36"/>
      <c r="D47" s="36"/>
      <c r="E47" s="36"/>
      <c r="F47" s="36"/>
      <c r="G47" s="36"/>
      <c r="H47" s="37"/>
      <c r="I47" s="37"/>
      <c r="J47" s="36"/>
      <c r="K47" s="36"/>
      <c r="L47" s="36"/>
      <c r="M47" s="36"/>
      <c r="N47" s="37"/>
      <c r="O47" s="36"/>
      <c r="P47" s="36"/>
      <c r="Q47" s="36"/>
      <c r="R47" s="38"/>
      <c r="S47" s="39"/>
      <c r="T47" s="40"/>
      <c r="U47" s="37"/>
      <c r="V47" s="36"/>
      <c r="W47" s="36"/>
      <c r="X47" s="36"/>
      <c r="Y47" s="36"/>
      <c r="Z47" s="38"/>
      <c r="AA47" s="41"/>
      <c r="AB47" s="39"/>
      <c r="AC47" s="40"/>
      <c r="AD47" s="37"/>
      <c r="AE47" s="41"/>
      <c r="AF47" s="41"/>
      <c r="AG47" s="42"/>
      <c r="AH47" s="42"/>
      <c r="AI47" s="42"/>
      <c r="AJ47" s="42"/>
    </row>
    <row r="48" spans="1:36" ht="15.75">
      <c r="A48" s="22" t="s">
        <v>247</v>
      </c>
      <c r="B48" s="23">
        <f aca="true" t="shared" si="5" ref="B48:AJ48">SUM(B49:B83)</f>
        <v>3276</v>
      </c>
      <c r="C48" s="23">
        <f t="shared" si="5"/>
        <v>187</v>
      </c>
      <c r="D48" s="23">
        <f t="shared" si="5"/>
        <v>0</v>
      </c>
      <c r="E48" s="23">
        <f t="shared" si="5"/>
        <v>301</v>
      </c>
      <c r="F48" s="23">
        <f t="shared" si="5"/>
        <v>126</v>
      </c>
      <c r="G48" s="23">
        <f t="shared" si="5"/>
        <v>124</v>
      </c>
      <c r="H48" s="23">
        <f t="shared" si="5"/>
        <v>0</v>
      </c>
      <c r="I48" s="23">
        <f t="shared" si="5"/>
        <v>35</v>
      </c>
      <c r="J48" s="23">
        <f t="shared" si="5"/>
        <v>193</v>
      </c>
      <c r="K48" s="23">
        <f t="shared" si="5"/>
        <v>0</v>
      </c>
      <c r="L48" s="23">
        <f t="shared" si="5"/>
        <v>151</v>
      </c>
      <c r="M48" s="23">
        <f t="shared" si="5"/>
        <v>102</v>
      </c>
      <c r="N48" s="23">
        <f>SUM(N49:N83)</f>
        <v>0</v>
      </c>
      <c r="O48" s="23">
        <f t="shared" si="5"/>
        <v>222</v>
      </c>
      <c r="P48" s="23">
        <f t="shared" si="5"/>
        <v>79</v>
      </c>
      <c r="Q48" s="23">
        <f t="shared" si="5"/>
        <v>67</v>
      </c>
      <c r="R48" s="23">
        <f t="shared" si="5"/>
        <v>108</v>
      </c>
      <c r="S48" s="23">
        <f t="shared" si="5"/>
        <v>3</v>
      </c>
      <c r="T48" s="23">
        <f t="shared" si="5"/>
        <v>36</v>
      </c>
      <c r="U48" s="23">
        <f t="shared" si="5"/>
        <v>142</v>
      </c>
      <c r="V48" s="23">
        <f t="shared" si="5"/>
        <v>116</v>
      </c>
      <c r="W48" s="23">
        <f t="shared" si="5"/>
        <v>148</v>
      </c>
      <c r="X48" s="23">
        <f t="shared" si="5"/>
        <v>105</v>
      </c>
      <c r="Y48" s="23">
        <f t="shared" si="5"/>
        <v>141</v>
      </c>
      <c r="Z48" s="23">
        <f t="shared" si="5"/>
        <v>13</v>
      </c>
      <c r="AA48" s="23">
        <f t="shared" si="5"/>
        <v>31</v>
      </c>
      <c r="AB48" s="23">
        <f t="shared" si="5"/>
        <v>77</v>
      </c>
      <c r="AC48" s="23">
        <f t="shared" si="5"/>
        <v>131</v>
      </c>
      <c r="AD48" s="23">
        <f t="shared" si="5"/>
        <v>56</v>
      </c>
      <c r="AE48" s="23">
        <f t="shared" si="5"/>
        <v>0</v>
      </c>
      <c r="AF48" s="23">
        <f t="shared" si="5"/>
        <v>206</v>
      </c>
      <c r="AG48" s="23">
        <f t="shared" si="5"/>
        <v>37</v>
      </c>
      <c r="AH48" s="23">
        <f t="shared" si="5"/>
        <v>252</v>
      </c>
      <c r="AI48" s="23">
        <f t="shared" si="5"/>
        <v>54</v>
      </c>
      <c r="AJ48" s="24">
        <f t="shared" si="5"/>
        <v>33</v>
      </c>
    </row>
    <row r="49" spans="1:36" ht="15.75">
      <c r="A49" s="34" t="s">
        <v>490</v>
      </c>
      <c r="B49" s="35">
        <f aca="true" t="shared" si="6" ref="B49:B83">SUM(C49:AJ49)</f>
        <v>6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1</v>
      </c>
      <c r="N49" s="37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5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38">
        <v>0</v>
      </c>
      <c r="AI49" s="38">
        <v>0</v>
      </c>
      <c r="AJ49" s="38">
        <v>0</v>
      </c>
    </row>
    <row r="50" spans="1:36" ht="15.75">
      <c r="A50" s="34" t="s">
        <v>493</v>
      </c>
      <c r="B50" s="35">
        <f t="shared" si="6"/>
        <v>28</v>
      </c>
      <c r="C50" s="36">
        <v>5</v>
      </c>
      <c r="D50" s="36">
        <v>0</v>
      </c>
      <c r="E50" s="36">
        <v>2</v>
      </c>
      <c r="F50" s="36">
        <v>1</v>
      </c>
      <c r="G50" s="36">
        <v>3</v>
      </c>
      <c r="H50" s="36">
        <v>0</v>
      </c>
      <c r="I50" s="36">
        <v>3</v>
      </c>
      <c r="J50" s="36">
        <v>0</v>
      </c>
      <c r="K50" s="36">
        <v>0</v>
      </c>
      <c r="L50" s="36">
        <v>0</v>
      </c>
      <c r="M50" s="36">
        <v>0</v>
      </c>
      <c r="N50" s="37">
        <v>0</v>
      </c>
      <c r="O50" s="36">
        <v>4</v>
      </c>
      <c r="P50" s="36">
        <v>0</v>
      </c>
      <c r="Q50" s="36">
        <v>0</v>
      </c>
      <c r="R50" s="36">
        <v>1</v>
      </c>
      <c r="S50" s="36">
        <v>0</v>
      </c>
      <c r="T50" s="36">
        <v>1</v>
      </c>
      <c r="U50" s="36">
        <v>0</v>
      </c>
      <c r="V50" s="36">
        <v>1</v>
      </c>
      <c r="W50" s="36">
        <v>0</v>
      </c>
      <c r="X50" s="36">
        <v>1</v>
      </c>
      <c r="Y50" s="36">
        <v>0</v>
      </c>
      <c r="Z50" s="36">
        <v>0</v>
      </c>
      <c r="AA50" s="36">
        <v>0</v>
      </c>
      <c r="AB50" s="36">
        <v>0</v>
      </c>
      <c r="AC50" s="36">
        <v>1</v>
      </c>
      <c r="AD50" s="36">
        <v>2</v>
      </c>
      <c r="AE50" s="36">
        <v>0</v>
      </c>
      <c r="AF50" s="36">
        <v>2</v>
      </c>
      <c r="AG50" s="36">
        <v>0</v>
      </c>
      <c r="AH50" s="38">
        <v>1</v>
      </c>
      <c r="AI50" s="38">
        <v>0</v>
      </c>
      <c r="AJ50" s="38">
        <v>0</v>
      </c>
    </row>
    <row r="51" spans="1:36" ht="15.75">
      <c r="A51" s="34" t="s">
        <v>492</v>
      </c>
      <c r="B51" s="35">
        <f t="shared" si="6"/>
        <v>96</v>
      </c>
      <c r="C51" s="36">
        <v>5</v>
      </c>
      <c r="D51" s="36">
        <v>0</v>
      </c>
      <c r="E51" s="36">
        <v>12</v>
      </c>
      <c r="F51" s="36">
        <v>5</v>
      </c>
      <c r="G51" s="36">
        <v>10</v>
      </c>
      <c r="H51" s="36">
        <v>0</v>
      </c>
      <c r="I51" s="36">
        <v>2</v>
      </c>
      <c r="J51" s="36">
        <v>8</v>
      </c>
      <c r="K51" s="36">
        <v>0</v>
      </c>
      <c r="L51" s="36">
        <v>1</v>
      </c>
      <c r="M51" s="36">
        <v>18</v>
      </c>
      <c r="N51" s="37">
        <v>0</v>
      </c>
      <c r="O51" s="36">
        <v>6</v>
      </c>
      <c r="P51" s="36">
        <v>0</v>
      </c>
      <c r="Q51" s="36">
        <v>1</v>
      </c>
      <c r="R51" s="36">
        <v>1</v>
      </c>
      <c r="S51" s="36">
        <v>0</v>
      </c>
      <c r="T51" s="36">
        <v>0</v>
      </c>
      <c r="U51" s="36">
        <v>1</v>
      </c>
      <c r="V51" s="36">
        <v>0</v>
      </c>
      <c r="W51" s="36">
        <v>3</v>
      </c>
      <c r="X51" s="36">
        <v>4</v>
      </c>
      <c r="Y51" s="36">
        <v>2</v>
      </c>
      <c r="Z51" s="36">
        <v>0</v>
      </c>
      <c r="AA51" s="36">
        <v>2</v>
      </c>
      <c r="AB51" s="36">
        <v>7</v>
      </c>
      <c r="AC51" s="36">
        <v>2</v>
      </c>
      <c r="AD51" s="36">
        <v>1</v>
      </c>
      <c r="AE51" s="36">
        <v>0</v>
      </c>
      <c r="AF51" s="36">
        <v>3</v>
      </c>
      <c r="AG51" s="36">
        <v>0</v>
      </c>
      <c r="AH51" s="38">
        <v>2</v>
      </c>
      <c r="AI51" s="38">
        <v>0</v>
      </c>
      <c r="AJ51" s="38">
        <v>0</v>
      </c>
    </row>
    <row r="52" spans="1:36" ht="15.75">
      <c r="A52" s="34" t="s">
        <v>504</v>
      </c>
      <c r="B52" s="35">
        <f t="shared" si="6"/>
        <v>8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1</v>
      </c>
      <c r="K52" s="36">
        <v>0</v>
      </c>
      <c r="L52" s="36">
        <v>0</v>
      </c>
      <c r="M52" s="36">
        <v>0</v>
      </c>
      <c r="N52" s="37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7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  <c r="AH52" s="38">
        <v>0</v>
      </c>
      <c r="AI52" s="38">
        <v>0</v>
      </c>
      <c r="AJ52" s="38">
        <v>0</v>
      </c>
    </row>
    <row r="53" spans="1:36" ht="15.75">
      <c r="A53" s="34" t="s">
        <v>304</v>
      </c>
      <c r="B53" s="35">
        <f t="shared" si="6"/>
        <v>9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4</v>
      </c>
      <c r="M53" s="36">
        <v>0</v>
      </c>
      <c r="N53" s="37">
        <v>0</v>
      </c>
      <c r="O53" s="36">
        <v>3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1</v>
      </c>
      <c r="X53" s="36">
        <v>1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0</v>
      </c>
      <c r="AH53" s="38">
        <v>0</v>
      </c>
      <c r="AI53" s="38">
        <v>0</v>
      </c>
      <c r="AJ53" s="38">
        <v>0</v>
      </c>
    </row>
    <row r="54" spans="1:36" ht="15.75">
      <c r="A54" s="34" t="s">
        <v>499</v>
      </c>
      <c r="B54" s="35">
        <f t="shared" si="6"/>
        <v>111</v>
      </c>
      <c r="C54" s="36">
        <v>27</v>
      </c>
      <c r="D54" s="36">
        <v>0</v>
      </c>
      <c r="E54" s="36">
        <v>4</v>
      </c>
      <c r="F54" s="36">
        <v>1</v>
      </c>
      <c r="G54" s="36">
        <v>12</v>
      </c>
      <c r="H54" s="36">
        <v>0</v>
      </c>
      <c r="I54" s="36">
        <v>2</v>
      </c>
      <c r="J54" s="36">
        <v>0</v>
      </c>
      <c r="K54" s="36">
        <v>0</v>
      </c>
      <c r="L54" s="36">
        <v>5</v>
      </c>
      <c r="M54" s="36">
        <v>15</v>
      </c>
      <c r="N54" s="37">
        <v>0</v>
      </c>
      <c r="O54" s="36">
        <v>14</v>
      </c>
      <c r="P54" s="36">
        <v>9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2</v>
      </c>
      <c r="W54" s="36">
        <v>0</v>
      </c>
      <c r="X54" s="36">
        <v>8</v>
      </c>
      <c r="Y54" s="36">
        <v>6</v>
      </c>
      <c r="Z54" s="36">
        <v>1</v>
      </c>
      <c r="AA54" s="36">
        <v>0</v>
      </c>
      <c r="AB54" s="36">
        <v>1</v>
      </c>
      <c r="AC54" s="36">
        <v>0</v>
      </c>
      <c r="AD54" s="36">
        <v>0</v>
      </c>
      <c r="AE54" s="36">
        <v>0</v>
      </c>
      <c r="AF54" s="36">
        <v>0</v>
      </c>
      <c r="AG54" s="36">
        <v>3</v>
      </c>
      <c r="AH54" s="38">
        <v>1</v>
      </c>
      <c r="AI54" s="38">
        <v>0</v>
      </c>
      <c r="AJ54" s="38">
        <v>0</v>
      </c>
    </row>
    <row r="55" spans="1:36" ht="15.75">
      <c r="A55" s="34" t="s">
        <v>498</v>
      </c>
      <c r="B55" s="35">
        <f t="shared" si="6"/>
        <v>289</v>
      </c>
      <c r="C55" s="36">
        <v>19</v>
      </c>
      <c r="D55" s="36">
        <v>0</v>
      </c>
      <c r="E55" s="36">
        <v>27</v>
      </c>
      <c r="F55" s="36">
        <v>12</v>
      </c>
      <c r="G55" s="36">
        <v>14</v>
      </c>
      <c r="H55" s="36">
        <v>0</v>
      </c>
      <c r="I55" s="36">
        <v>9</v>
      </c>
      <c r="J55" s="36">
        <v>29</v>
      </c>
      <c r="K55" s="36">
        <v>0</v>
      </c>
      <c r="L55" s="36">
        <v>13</v>
      </c>
      <c r="M55" s="36">
        <v>7</v>
      </c>
      <c r="N55" s="37">
        <v>0</v>
      </c>
      <c r="O55" s="36">
        <v>9</v>
      </c>
      <c r="P55" s="36">
        <v>3</v>
      </c>
      <c r="Q55" s="36">
        <v>6</v>
      </c>
      <c r="R55" s="36">
        <v>3</v>
      </c>
      <c r="S55" s="36">
        <v>0</v>
      </c>
      <c r="T55" s="36">
        <v>6</v>
      </c>
      <c r="U55" s="36">
        <v>7</v>
      </c>
      <c r="V55" s="36">
        <v>6</v>
      </c>
      <c r="W55" s="36">
        <v>17</v>
      </c>
      <c r="X55" s="36">
        <v>18</v>
      </c>
      <c r="Y55" s="36">
        <v>23</v>
      </c>
      <c r="Z55" s="36">
        <v>0</v>
      </c>
      <c r="AA55" s="36">
        <v>3</v>
      </c>
      <c r="AB55" s="36">
        <v>15</v>
      </c>
      <c r="AC55" s="36">
        <v>13</v>
      </c>
      <c r="AD55" s="36">
        <v>1</v>
      </c>
      <c r="AE55" s="36">
        <v>0</v>
      </c>
      <c r="AF55" s="36">
        <v>12</v>
      </c>
      <c r="AG55" s="36">
        <v>9</v>
      </c>
      <c r="AH55" s="38">
        <v>0</v>
      </c>
      <c r="AI55" s="38">
        <v>0</v>
      </c>
      <c r="AJ55" s="38">
        <v>8</v>
      </c>
    </row>
    <row r="56" spans="1:36" ht="15.75">
      <c r="A56" s="34" t="s">
        <v>503</v>
      </c>
      <c r="B56" s="35">
        <f t="shared" si="6"/>
        <v>10</v>
      </c>
      <c r="C56" s="36">
        <v>0</v>
      </c>
      <c r="D56" s="36">
        <v>0</v>
      </c>
      <c r="E56" s="36">
        <v>0</v>
      </c>
      <c r="F56" s="36">
        <v>0</v>
      </c>
      <c r="G56" s="36">
        <v>1</v>
      </c>
      <c r="H56" s="36">
        <v>0</v>
      </c>
      <c r="I56" s="36">
        <v>0</v>
      </c>
      <c r="J56" s="36">
        <v>0</v>
      </c>
      <c r="K56" s="36">
        <v>0</v>
      </c>
      <c r="L56" s="36">
        <v>1</v>
      </c>
      <c r="M56" s="36">
        <v>0</v>
      </c>
      <c r="N56" s="37">
        <v>0</v>
      </c>
      <c r="O56" s="36">
        <v>2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2</v>
      </c>
      <c r="W56" s="36">
        <v>0</v>
      </c>
      <c r="X56" s="36">
        <v>0</v>
      </c>
      <c r="Y56" s="36">
        <v>1</v>
      </c>
      <c r="Z56" s="36">
        <v>0</v>
      </c>
      <c r="AA56" s="36">
        <v>1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38">
        <v>2</v>
      </c>
      <c r="AI56" s="38">
        <v>0</v>
      </c>
      <c r="AJ56" s="38">
        <v>0</v>
      </c>
    </row>
    <row r="57" spans="1:36" ht="15.75">
      <c r="A57" s="34" t="s">
        <v>502</v>
      </c>
      <c r="B57" s="35">
        <f t="shared" si="6"/>
        <v>19</v>
      </c>
      <c r="C57" s="36">
        <v>0</v>
      </c>
      <c r="D57" s="36">
        <v>0</v>
      </c>
      <c r="E57" s="36">
        <v>3</v>
      </c>
      <c r="F57" s="36">
        <v>0</v>
      </c>
      <c r="G57" s="36">
        <v>3</v>
      </c>
      <c r="H57" s="36">
        <v>0</v>
      </c>
      <c r="I57" s="36">
        <v>0</v>
      </c>
      <c r="J57" s="36">
        <v>0</v>
      </c>
      <c r="K57" s="36">
        <v>0</v>
      </c>
      <c r="L57" s="36">
        <v>3</v>
      </c>
      <c r="M57" s="36">
        <v>1</v>
      </c>
      <c r="N57" s="37">
        <v>0</v>
      </c>
      <c r="O57" s="36">
        <v>0</v>
      </c>
      <c r="P57" s="36">
        <v>1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4</v>
      </c>
      <c r="X57" s="36">
        <v>0</v>
      </c>
      <c r="Y57" s="36">
        <v>1</v>
      </c>
      <c r="Z57" s="36">
        <v>0</v>
      </c>
      <c r="AA57" s="36">
        <v>1</v>
      </c>
      <c r="AB57" s="36">
        <v>0</v>
      </c>
      <c r="AC57" s="36">
        <v>0</v>
      </c>
      <c r="AD57" s="36">
        <v>0</v>
      </c>
      <c r="AE57" s="36">
        <v>0</v>
      </c>
      <c r="AF57" s="36">
        <v>2</v>
      </c>
      <c r="AG57" s="36">
        <v>0</v>
      </c>
      <c r="AH57" s="38">
        <v>0</v>
      </c>
      <c r="AI57" s="38">
        <v>0</v>
      </c>
      <c r="AJ57" s="38">
        <v>0</v>
      </c>
    </row>
    <row r="58" spans="1:36" ht="15.75">
      <c r="A58" s="34" t="s">
        <v>505</v>
      </c>
      <c r="B58" s="35">
        <f t="shared" si="6"/>
        <v>15</v>
      </c>
      <c r="C58" s="36">
        <v>2</v>
      </c>
      <c r="D58" s="36">
        <v>0</v>
      </c>
      <c r="E58" s="36">
        <v>1</v>
      </c>
      <c r="F58" s="36">
        <v>0</v>
      </c>
      <c r="G58" s="36">
        <v>0</v>
      </c>
      <c r="H58" s="36">
        <v>0</v>
      </c>
      <c r="I58" s="36">
        <v>1</v>
      </c>
      <c r="J58" s="36">
        <v>1</v>
      </c>
      <c r="K58" s="36">
        <v>0</v>
      </c>
      <c r="L58" s="36">
        <v>0</v>
      </c>
      <c r="M58" s="36">
        <v>0</v>
      </c>
      <c r="N58" s="37">
        <v>0</v>
      </c>
      <c r="O58" s="36">
        <v>0</v>
      </c>
      <c r="P58" s="36">
        <v>1</v>
      </c>
      <c r="Q58" s="36">
        <v>0</v>
      </c>
      <c r="R58" s="36">
        <v>0</v>
      </c>
      <c r="S58" s="36">
        <v>0</v>
      </c>
      <c r="T58" s="36">
        <v>1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2</v>
      </c>
      <c r="AB58" s="36">
        <v>0</v>
      </c>
      <c r="AC58" s="36">
        <v>0</v>
      </c>
      <c r="AD58" s="36">
        <v>0</v>
      </c>
      <c r="AE58" s="36">
        <v>0</v>
      </c>
      <c r="AF58" s="36">
        <v>3</v>
      </c>
      <c r="AG58" s="36">
        <v>3</v>
      </c>
      <c r="AH58" s="38">
        <v>0</v>
      </c>
      <c r="AI58" s="38">
        <v>0</v>
      </c>
      <c r="AJ58" s="38">
        <v>0</v>
      </c>
    </row>
    <row r="59" spans="1:36" ht="15.75">
      <c r="A59" s="34" t="s">
        <v>507</v>
      </c>
      <c r="B59" s="35">
        <f t="shared" si="6"/>
        <v>99</v>
      </c>
      <c r="C59" s="36">
        <v>5</v>
      </c>
      <c r="D59" s="36">
        <v>0</v>
      </c>
      <c r="E59" s="36">
        <v>0</v>
      </c>
      <c r="F59" s="36">
        <v>1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7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2</v>
      </c>
      <c r="V59" s="36">
        <v>0</v>
      </c>
      <c r="W59" s="36">
        <v>0</v>
      </c>
      <c r="X59" s="36">
        <v>0</v>
      </c>
      <c r="Y59" s="36">
        <v>1</v>
      </c>
      <c r="Z59" s="36">
        <v>0</v>
      </c>
      <c r="AA59" s="36">
        <v>0</v>
      </c>
      <c r="AB59" s="36">
        <v>0</v>
      </c>
      <c r="AC59" s="36">
        <v>0</v>
      </c>
      <c r="AD59" s="36">
        <v>2</v>
      </c>
      <c r="AE59" s="36">
        <v>0</v>
      </c>
      <c r="AF59" s="36">
        <v>88</v>
      </c>
      <c r="AG59" s="36">
        <v>0</v>
      </c>
      <c r="AH59" s="38">
        <v>0</v>
      </c>
      <c r="AI59" s="38">
        <v>0</v>
      </c>
      <c r="AJ59" s="38">
        <v>0</v>
      </c>
    </row>
    <row r="60" spans="1:36" ht="15.75">
      <c r="A60" s="34" t="s">
        <v>511</v>
      </c>
      <c r="B60" s="35">
        <f t="shared" si="6"/>
        <v>1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7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1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8">
        <v>0</v>
      </c>
      <c r="AI60" s="38">
        <v>0</v>
      </c>
      <c r="AJ60" s="38">
        <v>0</v>
      </c>
    </row>
    <row r="61" spans="1:36" ht="15.75">
      <c r="A61" s="34" t="s">
        <v>517</v>
      </c>
      <c r="B61" s="35">
        <f t="shared" si="6"/>
        <v>15</v>
      </c>
      <c r="C61" s="36">
        <v>1</v>
      </c>
      <c r="D61" s="36">
        <v>0</v>
      </c>
      <c r="E61" s="36">
        <v>0</v>
      </c>
      <c r="F61" s="36">
        <v>2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12</v>
      </c>
      <c r="N61" s="37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38">
        <v>0</v>
      </c>
      <c r="AI61" s="38">
        <v>0</v>
      </c>
      <c r="AJ61" s="38">
        <v>0</v>
      </c>
    </row>
    <row r="62" spans="1:36" ht="15.75">
      <c r="A62" s="34" t="s">
        <v>516</v>
      </c>
      <c r="B62" s="35">
        <f t="shared" si="6"/>
        <v>7</v>
      </c>
      <c r="C62" s="36">
        <v>1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1</v>
      </c>
      <c r="K62" s="36">
        <v>0</v>
      </c>
      <c r="L62" s="36">
        <v>1</v>
      </c>
      <c r="M62" s="36">
        <v>0</v>
      </c>
      <c r="N62" s="37">
        <v>0</v>
      </c>
      <c r="O62" s="36">
        <v>1</v>
      </c>
      <c r="P62" s="36">
        <v>1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2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8">
        <v>0</v>
      </c>
      <c r="AI62" s="38">
        <v>0</v>
      </c>
      <c r="AJ62" s="38">
        <v>0</v>
      </c>
    </row>
    <row r="63" spans="1:36" ht="15.75">
      <c r="A63" s="34" t="s">
        <v>515</v>
      </c>
      <c r="B63" s="35">
        <f t="shared" si="6"/>
        <v>6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2</v>
      </c>
      <c r="M63" s="36">
        <v>1</v>
      </c>
      <c r="N63" s="37">
        <v>0</v>
      </c>
      <c r="O63" s="36">
        <v>2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1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8">
        <v>0</v>
      </c>
      <c r="AI63" s="38">
        <v>0</v>
      </c>
      <c r="AJ63" s="38">
        <v>0</v>
      </c>
    </row>
    <row r="64" spans="1:36" ht="15.75">
      <c r="A64" s="34" t="s">
        <v>520</v>
      </c>
      <c r="B64" s="35">
        <f t="shared" si="6"/>
        <v>19</v>
      </c>
      <c r="C64" s="36">
        <v>0</v>
      </c>
      <c r="D64" s="36">
        <v>0</v>
      </c>
      <c r="E64" s="36">
        <v>0</v>
      </c>
      <c r="F64" s="36">
        <v>1</v>
      </c>
      <c r="G64" s="36">
        <v>0</v>
      </c>
      <c r="H64" s="36">
        <v>0</v>
      </c>
      <c r="I64" s="36">
        <v>0</v>
      </c>
      <c r="J64" s="36">
        <v>3</v>
      </c>
      <c r="K64" s="36">
        <v>0</v>
      </c>
      <c r="L64" s="36">
        <v>0</v>
      </c>
      <c r="M64" s="36">
        <v>0</v>
      </c>
      <c r="N64" s="37">
        <v>0</v>
      </c>
      <c r="O64" s="36">
        <v>3</v>
      </c>
      <c r="P64" s="36">
        <v>0</v>
      </c>
      <c r="Q64" s="36">
        <v>2</v>
      </c>
      <c r="R64" s="36">
        <v>1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2</v>
      </c>
      <c r="Z64" s="36">
        <v>0</v>
      </c>
      <c r="AA64" s="36">
        <v>0</v>
      </c>
      <c r="AB64" s="36">
        <v>0</v>
      </c>
      <c r="AC64" s="36">
        <v>7</v>
      </c>
      <c r="AD64" s="36">
        <v>0</v>
      </c>
      <c r="AE64" s="36">
        <v>0</v>
      </c>
      <c r="AF64" s="36">
        <v>0</v>
      </c>
      <c r="AG64" s="36">
        <v>0</v>
      </c>
      <c r="AH64" s="38">
        <v>0</v>
      </c>
      <c r="AI64" s="38">
        <v>0</v>
      </c>
      <c r="AJ64" s="38">
        <v>0</v>
      </c>
    </row>
    <row r="65" spans="1:36" ht="15.75">
      <c r="A65" s="34" t="s">
        <v>359</v>
      </c>
      <c r="B65" s="35">
        <f t="shared" si="6"/>
        <v>3</v>
      </c>
      <c r="C65" s="36">
        <v>0</v>
      </c>
      <c r="D65" s="36">
        <v>0</v>
      </c>
      <c r="E65" s="36">
        <v>0</v>
      </c>
      <c r="F65" s="36">
        <v>0</v>
      </c>
      <c r="G65" s="36">
        <v>1</v>
      </c>
      <c r="H65" s="36">
        <v>0</v>
      </c>
      <c r="I65" s="36">
        <v>0</v>
      </c>
      <c r="J65" s="36">
        <v>0</v>
      </c>
      <c r="K65" s="36">
        <v>0</v>
      </c>
      <c r="L65" s="36">
        <v>1</v>
      </c>
      <c r="M65" s="36">
        <v>0</v>
      </c>
      <c r="N65" s="37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38">
        <v>0</v>
      </c>
      <c r="AI65" s="38">
        <v>0</v>
      </c>
      <c r="AJ65" s="38">
        <v>1</v>
      </c>
    </row>
    <row r="66" spans="1:36" ht="15.75">
      <c r="A66" s="34" t="s">
        <v>353</v>
      </c>
      <c r="B66" s="35">
        <f t="shared" si="6"/>
        <v>13</v>
      </c>
      <c r="C66" s="36">
        <v>0</v>
      </c>
      <c r="D66" s="36">
        <v>0</v>
      </c>
      <c r="E66" s="36">
        <v>1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7">
        <v>0</v>
      </c>
      <c r="O66" s="36">
        <v>3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9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v>0</v>
      </c>
      <c r="AF66" s="36">
        <v>0</v>
      </c>
      <c r="AG66" s="36">
        <v>0</v>
      </c>
      <c r="AH66" s="38">
        <v>0</v>
      </c>
      <c r="AI66" s="38">
        <v>0</v>
      </c>
      <c r="AJ66" s="38">
        <v>0</v>
      </c>
    </row>
    <row r="67" spans="1:36" ht="15.75">
      <c r="A67" s="34" t="s">
        <v>341</v>
      </c>
      <c r="B67" s="35">
        <f t="shared" si="6"/>
        <v>12</v>
      </c>
      <c r="C67" s="36">
        <v>1</v>
      </c>
      <c r="D67" s="36">
        <v>0</v>
      </c>
      <c r="E67" s="36">
        <v>0</v>
      </c>
      <c r="F67" s="36">
        <v>1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1</v>
      </c>
      <c r="M67" s="36">
        <v>0</v>
      </c>
      <c r="N67" s="37">
        <v>0</v>
      </c>
      <c r="O67" s="36">
        <v>2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1</v>
      </c>
      <c r="V67" s="36">
        <v>0</v>
      </c>
      <c r="W67" s="36">
        <v>0</v>
      </c>
      <c r="X67" s="36">
        <v>0</v>
      </c>
      <c r="Y67" s="36">
        <v>2</v>
      </c>
      <c r="Z67" s="36">
        <v>0</v>
      </c>
      <c r="AA67" s="36">
        <v>0</v>
      </c>
      <c r="AB67" s="36">
        <v>2</v>
      </c>
      <c r="AC67" s="36">
        <v>1</v>
      </c>
      <c r="AD67" s="36">
        <v>0</v>
      </c>
      <c r="AE67" s="36">
        <v>0</v>
      </c>
      <c r="AF67" s="36">
        <v>0</v>
      </c>
      <c r="AG67" s="36">
        <v>0</v>
      </c>
      <c r="AH67" s="38">
        <v>1</v>
      </c>
      <c r="AI67" s="38">
        <v>0</v>
      </c>
      <c r="AJ67" s="38">
        <v>0</v>
      </c>
    </row>
    <row r="68" spans="1:36" ht="15.75">
      <c r="A68" s="34" t="s">
        <v>248</v>
      </c>
      <c r="B68" s="35">
        <f t="shared" si="6"/>
        <v>8</v>
      </c>
      <c r="C68" s="36">
        <v>1</v>
      </c>
      <c r="D68" s="36">
        <v>0</v>
      </c>
      <c r="E68" s="36">
        <v>2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7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2</v>
      </c>
      <c r="AC68" s="36">
        <v>3</v>
      </c>
      <c r="AD68" s="36">
        <v>0</v>
      </c>
      <c r="AE68" s="36">
        <v>0</v>
      </c>
      <c r="AF68" s="36">
        <v>0</v>
      </c>
      <c r="AG68" s="36">
        <v>0</v>
      </c>
      <c r="AH68" s="38">
        <v>0</v>
      </c>
      <c r="AI68" s="38">
        <v>0</v>
      </c>
      <c r="AJ68" s="38">
        <v>0</v>
      </c>
    </row>
    <row r="69" spans="1:36" ht="15.75">
      <c r="A69" s="34" t="s">
        <v>249</v>
      </c>
      <c r="B69" s="35">
        <f t="shared" si="6"/>
        <v>1</v>
      </c>
      <c r="C69" s="36">
        <v>0</v>
      </c>
      <c r="D69" s="36">
        <v>0</v>
      </c>
      <c r="E69" s="36">
        <v>0</v>
      </c>
      <c r="F69" s="36">
        <v>0</v>
      </c>
      <c r="G69" s="36">
        <v>1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7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36">
        <v>0</v>
      </c>
      <c r="AF69" s="36">
        <v>0</v>
      </c>
      <c r="AG69" s="36">
        <v>0</v>
      </c>
      <c r="AH69" s="38">
        <v>0</v>
      </c>
      <c r="AI69" s="38">
        <v>0</v>
      </c>
      <c r="AJ69" s="38">
        <v>0</v>
      </c>
    </row>
    <row r="70" spans="1:36" ht="15.75">
      <c r="A70" s="34" t="s">
        <v>263</v>
      </c>
      <c r="B70" s="35">
        <f t="shared" si="6"/>
        <v>1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7">
        <v>0</v>
      </c>
      <c r="O70" s="36">
        <v>1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  <c r="AE70" s="36">
        <v>0</v>
      </c>
      <c r="AF70" s="36">
        <v>0</v>
      </c>
      <c r="AG70" s="36">
        <v>0</v>
      </c>
      <c r="AH70" s="38">
        <v>0</v>
      </c>
      <c r="AI70" s="38">
        <v>0</v>
      </c>
      <c r="AJ70" s="38">
        <v>0</v>
      </c>
    </row>
    <row r="71" spans="1:36" ht="15.75">
      <c r="A71" s="34" t="s">
        <v>344</v>
      </c>
      <c r="B71" s="35">
        <f t="shared" si="6"/>
        <v>423</v>
      </c>
      <c r="C71" s="36">
        <v>14</v>
      </c>
      <c r="D71" s="36">
        <v>0</v>
      </c>
      <c r="E71" s="36">
        <v>6</v>
      </c>
      <c r="F71" s="36">
        <v>5</v>
      </c>
      <c r="G71" s="36">
        <v>5</v>
      </c>
      <c r="H71" s="36">
        <v>0</v>
      </c>
      <c r="I71" s="36">
        <v>0</v>
      </c>
      <c r="J71" s="36">
        <v>7</v>
      </c>
      <c r="K71" s="36">
        <v>0</v>
      </c>
      <c r="L71" s="36">
        <v>17</v>
      </c>
      <c r="M71" s="36">
        <v>3</v>
      </c>
      <c r="N71" s="37">
        <v>0</v>
      </c>
      <c r="O71" s="36">
        <v>13</v>
      </c>
      <c r="P71" s="36">
        <v>3</v>
      </c>
      <c r="Q71" s="36">
        <v>16</v>
      </c>
      <c r="R71" s="36">
        <v>1</v>
      </c>
      <c r="S71" s="36">
        <v>0</v>
      </c>
      <c r="T71" s="36">
        <v>6</v>
      </c>
      <c r="U71" s="36">
        <v>2</v>
      </c>
      <c r="V71" s="36">
        <v>46</v>
      </c>
      <c r="W71" s="36">
        <v>60</v>
      </c>
      <c r="X71" s="36">
        <v>19</v>
      </c>
      <c r="Y71" s="36">
        <v>2</v>
      </c>
      <c r="Z71" s="36">
        <v>0</v>
      </c>
      <c r="AA71" s="36">
        <v>2</v>
      </c>
      <c r="AB71" s="36">
        <v>12</v>
      </c>
      <c r="AC71" s="36">
        <v>4</v>
      </c>
      <c r="AD71" s="36">
        <v>0</v>
      </c>
      <c r="AE71" s="36">
        <v>0</v>
      </c>
      <c r="AF71" s="36">
        <v>3</v>
      </c>
      <c r="AG71" s="36">
        <v>6</v>
      </c>
      <c r="AH71" s="38">
        <v>122</v>
      </c>
      <c r="AI71" s="38">
        <v>49</v>
      </c>
      <c r="AJ71" s="38">
        <v>0</v>
      </c>
    </row>
    <row r="72" spans="1:36" ht="15.75">
      <c r="A72" s="34" t="s">
        <v>362</v>
      </c>
      <c r="B72" s="35">
        <f t="shared" si="6"/>
        <v>33</v>
      </c>
      <c r="C72" s="36">
        <v>1</v>
      </c>
      <c r="D72" s="36">
        <v>0</v>
      </c>
      <c r="E72" s="36">
        <v>0</v>
      </c>
      <c r="F72" s="36">
        <v>1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2</v>
      </c>
      <c r="M72" s="36">
        <v>0</v>
      </c>
      <c r="N72" s="37">
        <v>0</v>
      </c>
      <c r="O72" s="36">
        <v>2</v>
      </c>
      <c r="P72" s="36">
        <v>0</v>
      </c>
      <c r="Q72" s="36">
        <v>0</v>
      </c>
      <c r="R72" s="36">
        <v>0</v>
      </c>
      <c r="S72" s="36">
        <v>0</v>
      </c>
      <c r="T72" s="36">
        <v>1</v>
      </c>
      <c r="U72" s="36">
        <v>4</v>
      </c>
      <c r="V72" s="36">
        <v>2</v>
      </c>
      <c r="W72" s="36">
        <v>2</v>
      </c>
      <c r="X72" s="36">
        <v>11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  <c r="AE72" s="36">
        <v>0</v>
      </c>
      <c r="AF72" s="36">
        <v>6</v>
      </c>
      <c r="AG72" s="36">
        <v>0</v>
      </c>
      <c r="AH72" s="38">
        <v>0</v>
      </c>
      <c r="AI72" s="38">
        <v>0</v>
      </c>
      <c r="AJ72" s="38">
        <v>1</v>
      </c>
    </row>
    <row r="73" spans="1:36" ht="15.75">
      <c r="A73" s="34" t="s">
        <v>345</v>
      </c>
      <c r="B73" s="35">
        <f t="shared" si="6"/>
        <v>26</v>
      </c>
      <c r="C73" s="36">
        <v>3</v>
      </c>
      <c r="D73" s="36">
        <v>0</v>
      </c>
      <c r="E73" s="36">
        <v>0</v>
      </c>
      <c r="F73" s="36">
        <v>1</v>
      </c>
      <c r="G73" s="36">
        <v>1</v>
      </c>
      <c r="H73" s="36">
        <v>0</v>
      </c>
      <c r="I73" s="36">
        <v>1</v>
      </c>
      <c r="J73" s="36">
        <v>2</v>
      </c>
      <c r="K73" s="36">
        <v>0</v>
      </c>
      <c r="L73" s="36">
        <v>0</v>
      </c>
      <c r="M73" s="36">
        <v>1</v>
      </c>
      <c r="N73" s="37">
        <v>0</v>
      </c>
      <c r="O73" s="36">
        <v>5</v>
      </c>
      <c r="P73" s="36">
        <v>0</v>
      </c>
      <c r="Q73" s="36">
        <v>0</v>
      </c>
      <c r="R73" s="36">
        <v>3</v>
      </c>
      <c r="S73" s="36">
        <v>0</v>
      </c>
      <c r="T73" s="36">
        <v>0</v>
      </c>
      <c r="U73" s="36">
        <v>1</v>
      </c>
      <c r="V73" s="36">
        <v>0</v>
      </c>
      <c r="W73" s="36">
        <v>0</v>
      </c>
      <c r="X73" s="36">
        <v>0</v>
      </c>
      <c r="Y73" s="36">
        <v>2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  <c r="AE73" s="36">
        <v>0</v>
      </c>
      <c r="AF73" s="36">
        <v>3</v>
      </c>
      <c r="AG73" s="36">
        <v>0</v>
      </c>
      <c r="AH73" s="38">
        <v>3</v>
      </c>
      <c r="AI73" s="38">
        <v>0</v>
      </c>
      <c r="AJ73" s="38">
        <v>0</v>
      </c>
    </row>
    <row r="74" spans="1:36" ht="15.75">
      <c r="A74" s="34" t="s">
        <v>348</v>
      </c>
      <c r="B74" s="35">
        <f t="shared" si="6"/>
        <v>0</v>
      </c>
      <c r="C74" s="36"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7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  <c r="AE74" s="36">
        <v>0</v>
      </c>
      <c r="AF74" s="36">
        <v>0</v>
      </c>
      <c r="AG74" s="36">
        <v>0</v>
      </c>
      <c r="AH74" s="38">
        <v>0</v>
      </c>
      <c r="AI74" s="38">
        <v>0</v>
      </c>
      <c r="AJ74" s="38">
        <v>0</v>
      </c>
    </row>
    <row r="75" spans="1:36" ht="15.75">
      <c r="A75" s="34" t="s">
        <v>350</v>
      </c>
      <c r="B75" s="35">
        <f t="shared" si="6"/>
        <v>43</v>
      </c>
      <c r="C75" s="36">
        <v>0</v>
      </c>
      <c r="D75" s="36">
        <v>0</v>
      </c>
      <c r="E75" s="36">
        <v>3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7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4</v>
      </c>
      <c r="V75" s="36">
        <v>0</v>
      </c>
      <c r="W75" s="36">
        <v>26</v>
      </c>
      <c r="X75" s="36">
        <v>7</v>
      </c>
      <c r="Y75" s="36">
        <v>1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  <c r="AE75" s="36">
        <v>0</v>
      </c>
      <c r="AF75" s="36">
        <v>0</v>
      </c>
      <c r="AG75" s="36">
        <v>2</v>
      </c>
      <c r="AH75" s="38">
        <v>0</v>
      </c>
      <c r="AI75" s="38">
        <v>0</v>
      </c>
      <c r="AJ75" s="38">
        <v>0</v>
      </c>
    </row>
    <row r="76" spans="1:36" ht="15.75">
      <c r="A76" s="34" t="s">
        <v>576</v>
      </c>
      <c r="B76" s="35">
        <f t="shared" si="6"/>
        <v>1234</v>
      </c>
      <c r="C76" s="36">
        <v>72</v>
      </c>
      <c r="D76" s="36">
        <v>0</v>
      </c>
      <c r="E76" s="36">
        <v>137</v>
      </c>
      <c r="F76" s="36">
        <v>82</v>
      </c>
      <c r="G76" s="36">
        <v>56</v>
      </c>
      <c r="H76" s="36">
        <v>0</v>
      </c>
      <c r="I76" s="36">
        <v>17</v>
      </c>
      <c r="J76" s="36">
        <v>79</v>
      </c>
      <c r="K76" s="36">
        <v>0</v>
      </c>
      <c r="L76" s="36">
        <v>33</v>
      </c>
      <c r="M76" s="36">
        <v>25</v>
      </c>
      <c r="N76" s="37">
        <v>0</v>
      </c>
      <c r="O76" s="36">
        <v>121</v>
      </c>
      <c r="P76" s="36">
        <v>35</v>
      </c>
      <c r="Q76" s="36">
        <v>11</v>
      </c>
      <c r="R76" s="36">
        <v>52</v>
      </c>
      <c r="S76" s="36">
        <v>3</v>
      </c>
      <c r="T76" s="36">
        <v>18</v>
      </c>
      <c r="U76" s="36">
        <v>77</v>
      </c>
      <c r="V76" s="36">
        <v>17</v>
      </c>
      <c r="W76" s="36">
        <v>32</v>
      </c>
      <c r="X76" s="36">
        <v>24</v>
      </c>
      <c r="Y76" s="36">
        <v>73</v>
      </c>
      <c r="Z76" s="36">
        <v>11</v>
      </c>
      <c r="AA76" s="36">
        <v>16</v>
      </c>
      <c r="AB76" s="36">
        <v>16</v>
      </c>
      <c r="AC76" s="36">
        <v>69</v>
      </c>
      <c r="AD76" s="36">
        <v>30</v>
      </c>
      <c r="AE76" s="36">
        <v>0</v>
      </c>
      <c r="AF76" s="36">
        <v>53</v>
      </c>
      <c r="AG76" s="36">
        <v>10</v>
      </c>
      <c r="AH76" s="38">
        <v>43</v>
      </c>
      <c r="AI76" s="38">
        <v>0</v>
      </c>
      <c r="AJ76" s="38">
        <v>22</v>
      </c>
    </row>
    <row r="77" spans="1:36" ht="15.75">
      <c r="A77" s="34" t="s">
        <v>351</v>
      </c>
      <c r="B77" s="35">
        <f t="shared" si="6"/>
        <v>5</v>
      </c>
      <c r="C77" s="36">
        <v>0</v>
      </c>
      <c r="D77" s="36">
        <v>0</v>
      </c>
      <c r="E77" s="36">
        <v>0</v>
      </c>
      <c r="F77" s="36">
        <v>0</v>
      </c>
      <c r="G77" s="36">
        <v>3</v>
      </c>
      <c r="H77" s="36">
        <v>0</v>
      </c>
      <c r="I77" s="36">
        <v>0</v>
      </c>
      <c r="J77" s="36">
        <v>1</v>
      </c>
      <c r="K77" s="36">
        <v>0</v>
      </c>
      <c r="L77" s="36">
        <v>0</v>
      </c>
      <c r="M77" s="36">
        <v>0</v>
      </c>
      <c r="N77" s="37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  <c r="AE77" s="36">
        <v>0</v>
      </c>
      <c r="AF77" s="36">
        <v>1</v>
      </c>
      <c r="AG77" s="36">
        <v>0</v>
      </c>
      <c r="AH77" s="38">
        <v>0</v>
      </c>
      <c r="AI77" s="38">
        <v>0</v>
      </c>
      <c r="AJ77" s="38">
        <v>0</v>
      </c>
    </row>
    <row r="78" spans="1:36" ht="15.75">
      <c r="A78" s="34" t="s">
        <v>352</v>
      </c>
      <c r="B78" s="35">
        <f t="shared" si="6"/>
        <v>178</v>
      </c>
      <c r="C78" s="36">
        <v>3</v>
      </c>
      <c r="D78" s="36">
        <v>0</v>
      </c>
      <c r="E78" s="36">
        <v>60</v>
      </c>
      <c r="F78" s="36">
        <v>3</v>
      </c>
      <c r="G78" s="36">
        <v>0</v>
      </c>
      <c r="H78" s="36">
        <v>0</v>
      </c>
      <c r="I78" s="36">
        <v>0</v>
      </c>
      <c r="J78" s="36">
        <v>47</v>
      </c>
      <c r="K78" s="36">
        <v>0</v>
      </c>
      <c r="L78" s="36">
        <v>8</v>
      </c>
      <c r="M78" s="36">
        <v>18</v>
      </c>
      <c r="N78" s="37">
        <v>0</v>
      </c>
      <c r="O78" s="36">
        <v>6</v>
      </c>
      <c r="P78" s="36">
        <v>0</v>
      </c>
      <c r="Q78" s="36">
        <v>0</v>
      </c>
      <c r="R78" s="36">
        <v>6</v>
      </c>
      <c r="S78" s="36">
        <v>0</v>
      </c>
      <c r="T78" s="36">
        <v>0</v>
      </c>
      <c r="U78" s="36">
        <v>1</v>
      </c>
      <c r="V78" s="36">
        <v>4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1</v>
      </c>
      <c r="AD78" s="36">
        <v>2</v>
      </c>
      <c r="AE78" s="36">
        <v>0</v>
      </c>
      <c r="AF78" s="36">
        <v>8</v>
      </c>
      <c r="AG78" s="36">
        <v>3</v>
      </c>
      <c r="AH78" s="38">
        <v>5</v>
      </c>
      <c r="AI78" s="38">
        <v>3</v>
      </c>
      <c r="AJ78" s="38">
        <v>0</v>
      </c>
    </row>
    <row r="79" spans="1:36" ht="15.75">
      <c r="A79" s="34" t="s">
        <v>355</v>
      </c>
      <c r="B79" s="35">
        <f t="shared" si="6"/>
        <v>47</v>
      </c>
      <c r="C79" s="36">
        <v>6</v>
      </c>
      <c r="D79" s="36">
        <v>0</v>
      </c>
      <c r="E79" s="36">
        <v>0</v>
      </c>
      <c r="F79" s="36">
        <v>5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7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36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  <c r="AE79" s="36">
        <v>0</v>
      </c>
      <c r="AF79" s="36">
        <v>0</v>
      </c>
      <c r="AG79" s="36">
        <v>0</v>
      </c>
      <c r="AH79" s="38">
        <v>0</v>
      </c>
      <c r="AI79" s="38">
        <v>0</v>
      </c>
      <c r="AJ79" s="38">
        <v>0</v>
      </c>
    </row>
    <row r="80" spans="1:36" ht="15.75">
      <c r="A80" s="34" t="s">
        <v>262</v>
      </c>
      <c r="B80" s="35">
        <f t="shared" si="6"/>
        <v>9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1</v>
      </c>
      <c r="M80" s="36">
        <v>0</v>
      </c>
      <c r="N80" s="37">
        <v>0</v>
      </c>
      <c r="O80" s="36">
        <v>8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  <c r="AE80" s="36">
        <v>0</v>
      </c>
      <c r="AF80" s="36">
        <v>0</v>
      </c>
      <c r="AG80" s="36">
        <v>0</v>
      </c>
      <c r="AH80" s="38">
        <v>0</v>
      </c>
      <c r="AI80" s="38">
        <v>0</v>
      </c>
      <c r="AJ80" s="38">
        <v>0</v>
      </c>
    </row>
    <row r="81" spans="1:36" ht="15.75">
      <c r="A81" s="34" t="s">
        <v>266</v>
      </c>
      <c r="B81" s="35">
        <f t="shared" si="6"/>
        <v>6</v>
      </c>
      <c r="C81" s="36">
        <v>0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7">
        <v>0</v>
      </c>
      <c r="O81" s="36">
        <v>0</v>
      </c>
      <c r="P81" s="36">
        <v>6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36">
        <v>0</v>
      </c>
      <c r="AG81" s="36">
        <v>0</v>
      </c>
      <c r="AH81" s="38">
        <v>0</v>
      </c>
      <c r="AI81" s="38">
        <v>0</v>
      </c>
      <c r="AJ81" s="38">
        <v>0</v>
      </c>
    </row>
    <row r="82" spans="1:36" ht="15.75">
      <c r="A82" s="34" t="s">
        <v>268</v>
      </c>
      <c r="B82" s="35">
        <f t="shared" si="6"/>
        <v>29</v>
      </c>
      <c r="C82" s="36">
        <v>0</v>
      </c>
      <c r="D82" s="36">
        <v>0</v>
      </c>
      <c r="E82" s="36">
        <v>18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8</v>
      </c>
      <c r="M82" s="36">
        <v>0</v>
      </c>
      <c r="N82" s="37">
        <v>0</v>
      </c>
      <c r="O82" s="36">
        <v>1</v>
      </c>
      <c r="P82" s="36">
        <v>0</v>
      </c>
      <c r="Q82" s="36">
        <v>0</v>
      </c>
      <c r="R82" s="36">
        <v>0</v>
      </c>
      <c r="S82" s="36">
        <v>0</v>
      </c>
      <c r="T82" s="36">
        <v>2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  <c r="AE82" s="36">
        <v>0</v>
      </c>
      <c r="AF82" s="36">
        <v>0</v>
      </c>
      <c r="AG82" s="36">
        <v>0</v>
      </c>
      <c r="AH82" s="38">
        <v>0</v>
      </c>
      <c r="AI82" s="38">
        <v>0</v>
      </c>
      <c r="AJ82" s="38">
        <v>0</v>
      </c>
    </row>
    <row r="83" spans="1:36" ht="15.75">
      <c r="A83" s="43" t="s">
        <v>363</v>
      </c>
      <c r="B83" s="44">
        <f t="shared" si="6"/>
        <v>467</v>
      </c>
      <c r="C83" s="45">
        <v>21</v>
      </c>
      <c r="D83" s="45">
        <v>0</v>
      </c>
      <c r="E83" s="45">
        <v>25</v>
      </c>
      <c r="F83" s="45">
        <v>5</v>
      </c>
      <c r="G83" s="45">
        <v>14</v>
      </c>
      <c r="H83" s="45">
        <v>0</v>
      </c>
      <c r="I83" s="45">
        <v>0</v>
      </c>
      <c r="J83" s="45">
        <v>14</v>
      </c>
      <c r="K83" s="45">
        <v>0</v>
      </c>
      <c r="L83" s="45">
        <v>50</v>
      </c>
      <c r="M83" s="45">
        <v>0</v>
      </c>
      <c r="N83" s="46">
        <v>0</v>
      </c>
      <c r="O83" s="45">
        <v>16</v>
      </c>
      <c r="P83" s="45">
        <v>20</v>
      </c>
      <c r="Q83" s="45">
        <v>31</v>
      </c>
      <c r="R83" s="45">
        <v>40</v>
      </c>
      <c r="S83" s="45">
        <v>0</v>
      </c>
      <c r="T83" s="45">
        <v>1</v>
      </c>
      <c r="U83" s="45">
        <v>42</v>
      </c>
      <c r="V83" s="45">
        <v>0</v>
      </c>
      <c r="W83" s="45">
        <v>3</v>
      </c>
      <c r="X83" s="45">
        <v>2</v>
      </c>
      <c r="Y83" s="45">
        <v>11</v>
      </c>
      <c r="Z83" s="45">
        <v>1</v>
      </c>
      <c r="AA83" s="45">
        <v>3</v>
      </c>
      <c r="AB83" s="45">
        <v>22</v>
      </c>
      <c r="AC83" s="45">
        <v>30</v>
      </c>
      <c r="AD83" s="45">
        <v>18</v>
      </c>
      <c r="AE83" s="45">
        <v>0</v>
      </c>
      <c r="AF83" s="45">
        <v>22</v>
      </c>
      <c r="AG83" s="45">
        <v>1</v>
      </c>
      <c r="AH83" s="47">
        <v>72</v>
      </c>
      <c r="AI83" s="47">
        <v>2</v>
      </c>
      <c r="AJ83" s="47">
        <v>1</v>
      </c>
    </row>
    <row r="84" spans="1:36" ht="15.75">
      <c r="A84" s="14" t="s">
        <v>581</v>
      </c>
      <c r="B84" s="48"/>
      <c r="C84" s="49"/>
      <c r="D84" s="49"/>
      <c r="E84" s="49"/>
      <c r="F84" s="49"/>
      <c r="G84" s="49"/>
      <c r="H84" s="50"/>
      <c r="I84" s="50"/>
      <c r="J84" s="49"/>
      <c r="K84" s="50"/>
      <c r="L84" s="49"/>
      <c r="M84" s="49"/>
      <c r="N84" s="50"/>
      <c r="O84" s="49"/>
      <c r="P84" s="49"/>
      <c r="Q84" s="49"/>
      <c r="R84" s="49"/>
      <c r="S84" s="49"/>
      <c r="T84" s="49"/>
      <c r="U84" s="50"/>
      <c r="V84" s="49"/>
      <c r="W84" s="49"/>
      <c r="X84" s="49"/>
      <c r="Y84" s="49"/>
      <c r="Z84" s="49"/>
      <c r="AA84" s="50"/>
      <c r="AB84" s="49"/>
      <c r="AC84" s="49"/>
      <c r="AD84" s="50"/>
      <c r="AE84" s="50"/>
      <c r="AF84" s="50"/>
      <c r="AG84" s="50"/>
      <c r="AH84" s="50"/>
      <c r="AI84" s="50"/>
      <c r="AJ84" s="50"/>
    </row>
    <row r="85" ht="15.75">
      <c r="A85" s="14"/>
    </row>
    <row r="86" ht="15.75">
      <c r="A86" s="14"/>
    </row>
  </sheetData>
  <sheetProtection/>
  <mergeCells count="3">
    <mergeCell ref="A3:AJ3"/>
    <mergeCell ref="A4:AJ4"/>
    <mergeCell ref="C6:AJ6"/>
  </mergeCells>
  <printOptions horizontalCentered="1" verticalCentered="1"/>
  <pageMargins left="0" right="0" top="0" bottom="0" header="0" footer="0"/>
  <pageSetup fitToHeight="2" fitToWidth="2" horizontalDpi="300" verticalDpi="300" orientation="landscape" scale="34"/>
  <colBreaks count="1" manualBreakCount="1">
    <brk id="1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75"/>
  <sheetViews>
    <sheetView zoomScale="50" zoomScaleNormal="50" zoomScaleSheetLayoutView="50" zoomScalePageLayoutView="0" workbookViewId="0" topLeftCell="A1">
      <selection activeCell="S45" sqref="S45"/>
    </sheetView>
  </sheetViews>
  <sheetFormatPr defaultColWidth="11.57421875" defaultRowHeight="12.75"/>
  <cols>
    <col min="1" max="1" width="79.421875" style="153" customWidth="1"/>
    <col min="2" max="2" width="17.140625" style="153" customWidth="1"/>
    <col min="3" max="3" width="16.421875" style="153" customWidth="1"/>
    <col min="4" max="4" width="18.421875" style="153" customWidth="1"/>
    <col min="5" max="5" width="19.28125" style="153" customWidth="1"/>
    <col min="6" max="6" width="16.140625" style="153" customWidth="1"/>
    <col min="7" max="7" width="18.421875" style="153" customWidth="1"/>
    <col min="8" max="8" width="18.8515625" style="153" customWidth="1"/>
    <col min="9" max="9" width="19.421875" style="153" customWidth="1"/>
    <col min="10" max="10" width="20.7109375" style="153" customWidth="1"/>
    <col min="11" max="16384" width="11.421875" style="153" customWidth="1"/>
  </cols>
  <sheetData>
    <row r="1" spans="1:10" ht="15">
      <c r="A1" s="335" t="s">
        <v>32</v>
      </c>
      <c r="B1" s="101"/>
      <c r="C1" s="101"/>
      <c r="D1" s="101"/>
      <c r="E1" s="101"/>
      <c r="F1" s="101"/>
      <c r="G1" s="101"/>
      <c r="H1" s="101"/>
      <c r="I1" s="102"/>
      <c r="J1" s="129"/>
    </row>
    <row r="2" spans="1:10" ht="15">
      <c r="A2" s="101"/>
      <c r="B2" s="101"/>
      <c r="C2" s="101"/>
      <c r="D2" s="101"/>
      <c r="E2" s="101"/>
      <c r="F2" s="101"/>
      <c r="G2" s="101"/>
      <c r="H2" s="101"/>
      <c r="I2" s="102"/>
      <c r="J2" s="129"/>
    </row>
    <row r="3" spans="1:10" ht="15">
      <c r="A3" s="171" t="s">
        <v>364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ht="15">
      <c r="A4" s="84" t="s">
        <v>187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ht="15">
      <c r="A5" s="239"/>
      <c r="B5" s="240"/>
      <c r="C5" s="241"/>
      <c r="D5" s="241"/>
      <c r="E5" s="241"/>
      <c r="F5" s="239"/>
      <c r="G5" s="242"/>
      <c r="H5" s="242"/>
      <c r="I5" s="239"/>
      <c r="J5" s="337"/>
    </row>
    <row r="6" spans="1:10" ht="15">
      <c r="A6" s="197"/>
      <c r="B6" s="338" t="s">
        <v>365</v>
      </c>
      <c r="C6" s="339"/>
      <c r="D6" s="339"/>
      <c r="E6" s="339"/>
      <c r="F6" s="340"/>
      <c r="G6" s="341"/>
      <c r="H6" s="341"/>
      <c r="I6" s="341"/>
      <c r="J6" s="342"/>
    </row>
    <row r="7" spans="1:10" ht="15">
      <c r="A7" s="343" t="s">
        <v>529</v>
      </c>
      <c r="B7" s="87" t="s">
        <v>549</v>
      </c>
      <c r="C7" s="343" t="s">
        <v>576</v>
      </c>
      <c r="D7" s="87" t="s">
        <v>572</v>
      </c>
      <c r="E7" s="87" t="s">
        <v>571</v>
      </c>
      <c r="F7" s="87" t="s">
        <v>366</v>
      </c>
      <c r="G7" s="243" t="s">
        <v>367</v>
      </c>
      <c r="H7" s="343" t="s">
        <v>572</v>
      </c>
      <c r="I7" s="98" t="s">
        <v>368</v>
      </c>
      <c r="J7" s="344"/>
    </row>
    <row r="8" spans="1:10" ht="15">
      <c r="A8" s="197"/>
      <c r="B8" s="90"/>
      <c r="C8" s="197"/>
      <c r="D8" s="90" t="s">
        <v>369</v>
      </c>
      <c r="E8" s="90" t="s">
        <v>578</v>
      </c>
      <c r="F8" s="90" t="s">
        <v>370</v>
      </c>
      <c r="G8" s="89" t="s">
        <v>580</v>
      </c>
      <c r="H8" s="197" t="s">
        <v>371</v>
      </c>
      <c r="I8" s="91" t="s">
        <v>372</v>
      </c>
      <c r="J8" s="99" t="s">
        <v>363</v>
      </c>
    </row>
    <row r="9" spans="1:10" ht="15">
      <c r="A9" s="239"/>
      <c r="B9" s="258"/>
      <c r="C9" s="240"/>
      <c r="D9" s="259" t="s">
        <v>373</v>
      </c>
      <c r="E9" s="259"/>
      <c r="F9" s="258"/>
      <c r="G9" s="345"/>
      <c r="H9" s="240" t="s">
        <v>374</v>
      </c>
      <c r="I9" s="260" t="s">
        <v>375</v>
      </c>
      <c r="J9" s="346"/>
    </row>
    <row r="10" spans="1:10" ht="15">
      <c r="A10" s="253"/>
      <c r="B10" s="296"/>
      <c r="C10" s="296"/>
      <c r="D10" s="296"/>
      <c r="E10" s="296"/>
      <c r="F10" s="296"/>
      <c r="G10" s="296"/>
      <c r="H10" s="296"/>
      <c r="I10" s="296"/>
      <c r="J10" s="336"/>
    </row>
    <row r="11" spans="1:10" ht="15">
      <c r="A11" s="110" t="s">
        <v>549</v>
      </c>
      <c r="B11" s="111">
        <f aca="true" t="shared" si="0" ref="B11:J11">B13+B17+B21+B25+B29+B33+B36+B41+B46+B50+B54+B59+B62+B67+B71</f>
        <v>4280</v>
      </c>
      <c r="C11" s="111">
        <f t="shared" si="0"/>
        <v>1925</v>
      </c>
      <c r="D11" s="111">
        <f t="shared" si="0"/>
        <v>85</v>
      </c>
      <c r="E11" s="111">
        <f t="shared" si="0"/>
        <v>893</v>
      </c>
      <c r="F11" s="111">
        <f t="shared" si="0"/>
        <v>12</v>
      </c>
      <c r="G11" s="111">
        <f t="shared" si="0"/>
        <v>53</v>
      </c>
      <c r="H11" s="111">
        <f t="shared" si="0"/>
        <v>1271</v>
      </c>
      <c r="I11" s="111">
        <f t="shared" si="0"/>
        <v>7</v>
      </c>
      <c r="J11" s="112">
        <f t="shared" si="0"/>
        <v>34</v>
      </c>
    </row>
    <row r="12" spans="1:10" ht="15">
      <c r="A12" s="113"/>
      <c r="B12" s="114"/>
      <c r="C12" s="114"/>
      <c r="D12" s="114"/>
      <c r="E12" s="114"/>
      <c r="F12" s="114"/>
      <c r="G12" s="122"/>
      <c r="H12" s="209"/>
      <c r="I12" s="114"/>
      <c r="J12" s="217"/>
    </row>
    <row r="13" spans="1:10" ht="15">
      <c r="A13" s="64" t="s">
        <v>313</v>
      </c>
      <c r="B13" s="111">
        <f>SUM(B14:B15)</f>
        <v>447</v>
      </c>
      <c r="C13" s="111">
        <f aca="true" t="shared" si="1" ref="C13:J13">SUM(C14:C15)</f>
        <v>262</v>
      </c>
      <c r="D13" s="111">
        <f t="shared" si="1"/>
        <v>0</v>
      </c>
      <c r="E13" s="111">
        <f t="shared" si="1"/>
        <v>81</v>
      </c>
      <c r="F13" s="111">
        <f t="shared" si="1"/>
        <v>0</v>
      </c>
      <c r="G13" s="111">
        <f t="shared" si="1"/>
        <v>29</v>
      </c>
      <c r="H13" s="111">
        <f t="shared" si="1"/>
        <v>56</v>
      </c>
      <c r="I13" s="111">
        <f t="shared" si="1"/>
        <v>7</v>
      </c>
      <c r="J13" s="112">
        <f t="shared" si="1"/>
        <v>12</v>
      </c>
    </row>
    <row r="14" spans="1:10" ht="15">
      <c r="A14" s="65" t="s">
        <v>192</v>
      </c>
      <c r="B14" s="118">
        <f>SUM(C14:J14)</f>
        <v>328</v>
      </c>
      <c r="C14" s="119">
        <v>247</v>
      </c>
      <c r="D14" s="119">
        <v>0</v>
      </c>
      <c r="E14" s="119">
        <v>23</v>
      </c>
      <c r="F14" s="119">
        <v>0</v>
      </c>
      <c r="G14" s="119">
        <v>28</v>
      </c>
      <c r="H14" s="119">
        <v>11</v>
      </c>
      <c r="I14" s="119">
        <v>7</v>
      </c>
      <c r="J14" s="120">
        <v>12</v>
      </c>
    </row>
    <row r="15" spans="1:10" ht="15">
      <c r="A15" s="65" t="s">
        <v>136</v>
      </c>
      <c r="B15" s="118">
        <f>SUM(C15:J15)</f>
        <v>119</v>
      </c>
      <c r="C15" s="119">
        <v>15</v>
      </c>
      <c r="D15" s="119">
        <v>0</v>
      </c>
      <c r="E15" s="119">
        <v>58</v>
      </c>
      <c r="F15" s="119">
        <v>0</v>
      </c>
      <c r="G15" s="119">
        <v>1</v>
      </c>
      <c r="H15" s="119">
        <v>45</v>
      </c>
      <c r="I15" s="119">
        <v>0</v>
      </c>
      <c r="J15" s="120">
        <v>0</v>
      </c>
    </row>
    <row r="16" spans="1:10" ht="15">
      <c r="A16" s="65"/>
      <c r="B16" s="118"/>
      <c r="C16" s="119"/>
      <c r="D16" s="119"/>
      <c r="E16" s="119"/>
      <c r="F16" s="119"/>
      <c r="G16" s="164"/>
      <c r="H16" s="209"/>
      <c r="I16" s="118"/>
      <c r="J16" s="234"/>
    </row>
    <row r="17" spans="1:10" ht="15">
      <c r="A17" s="64" t="s">
        <v>314</v>
      </c>
      <c r="B17" s="111">
        <f>SUM(B18:B19)</f>
        <v>888</v>
      </c>
      <c r="C17" s="111">
        <f>SUM(C18:C19)</f>
        <v>353</v>
      </c>
      <c r="D17" s="111">
        <f aca="true" t="shared" si="2" ref="D17:J17">SUM(D18:D19)</f>
        <v>67</v>
      </c>
      <c r="E17" s="111">
        <f>SUM(E18:E19)</f>
        <v>204</v>
      </c>
      <c r="F17" s="111">
        <f t="shared" si="2"/>
        <v>0</v>
      </c>
      <c r="G17" s="111">
        <f>SUM(G18:G19)</f>
        <v>0</v>
      </c>
      <c r="H17" s="111">
        <f>SUM(H18:H19)</f>
        <v>257</v>
      </c>
      <c r="I17" s="111">
        <f t="shared" si="2"/>
        <v>0</v>
      </c>
      <c r="J17" s="112">
        <f t="shared" si="2"/>
        <v>7</v>
      </c>
    </row>
    <row r="18" spans="1:10" ht="15">
      <c r="A18" s="65" t="s">
        <v>193</v>
      </c>
      <c r="B18" s="118">
        <f>SUM(C18:J18)</f>
        <v>266</v>
      </c>
      <c r="C18" s="119">
        <v>238</v>
      </c>
      <c r="D18" s="119">
        <v>5</v>
      </c>
      <c r="E18" s="119">
        <v>1</v>
      </c>
      <c r="F18" s="119">
        <v>0</v>
      </c>
      <c r="G18" s="119">
        <v>0</v>
      </c>
      <c r="H18" s="119">
        <v>16</v>
      </c>
      <c r="I18" s="119">
        <v>0</v>
      </c>
      <c r="J18" s="120">
        <v>6</v>
      </c>
    </row>
    <row r="19" spans="1:10" ht="15">
      <c r="A19" s="65" t="s">
        <v>122</v>
      </c>
      <c r="B19" s="118">
        <f>SUM(C19:J19)</f>
        <v>622</v>
      </c>
      <c r="C19" s="119">
        <v>115</v>
      </c>
      <c r="D19" s="119">
        <v>62</v>
      </c>
      <c r="E19" s="119">
        <v>203</v>
      </c>
      <c r="F19" s="119">
        <v>0</v>
      </c>
      <c r="G19" s="119">
        <v>0</v>
      </c>
      <c r="H19" s="119">
        <v>241</v>
      </c>
      <c r="I19" s="119">
        <v>0</v>
      </c>
      <c r="J19" s="120">
        <v>1</v>
      </c>
    </row>
    <row r="20" spans="1:10" ht="15">
      <c r="A20" s="65"/>
      <c r="B20" s="118"/>
      <c r="C20" s="119"/>
      <c r="D20" s="119"/>
      <c r="E20" s="119"/>
      <c r="F20" s="119"/>
      <c r="G20" s="164"/>
      <c r="H20" s="209"/>
      <c r="I20" s="164"/>
      <c r="J20" s="206"/>
    </row>
    <row r="21" spans="1:10" ht="15">
      <c r="A21" s="64" t="s">
        <v>315</v>
      </c>
      <c r="B21" s="111">
        <f>SUM(B22:B23)</f>
        <v>170</v>
      </c>
      <c r="C21" s="111">
        <f>SUM(C22:C23)</f>
        <v>165</v>
      </c>
      <c r="D21" s="111">
        <f aca="true" t="shared" si="3" ref="D21:J21">SUM(D22:D23)</f>
        <v>0</v>
      </c>
      <c r="E21" s="111">
        <f>SUM(E22:E23)</f>
        <v>2</v>
      </c>
      <c r="F21" s="111">
        <f t="shared" si="3"/>
        <v>0</v>
      </c>
      <c r="G21" s="111">
        <f>SUM(G22:G23)</f>
        <v>0</v>
      </c>
      <c r="H21" s="111">
        <f>SUM(H22:H23)</f>
        <v>3</v>
      </c>
      <c r="I21" s="111">
        <f t="shared" si="3"/>
        <v>0</v>
      </c>
      <c r="J21" s="112">
        <f t="shared" si="3"/>
        <v>0</v>
      </c>
    </row>
    <row r="22" spans="1:10" ht="15">
      <c r="A22" s="65" t="s">
        <v>194</v>
      </c>
      <c r="B22" s="118">
        <f>SUM(C22:J22)</f>
        <v>105</v>
      </c>
      <c r="C22" s="119">
        <v>103</v>
      </c>
      <c r="D22" s="119">
        <v>0</v>
      </c>
      <c r="E22" s="119">
        <v>0</v>
      </c>
      <c r="F22" s="119">
        <v>0</v>
      </c>
      <c r="G22" s="119">
        <v>0</v>
      </c>
      <c r="H22" s="119">
        <v>2</v>
      </c>
      <c r="I22" s="119">
        <v>0</v>
      </c>
      <c r="J22" s="120">
        <v>0</v>
      </c>
    </row>
    <row r="23" spans="1:10" ht="15">
      <c r="A23" s="65" t="s">
        <v>195</v>
      </c>
      <c r="B23" s="118">
        <f>SUM(C23:J23)</f>
        <v>65</v>
      </c>
      <c r="C23" s="119">
        <v>62</v>
      </c>
      <c r="D23" s="119">
        <v>0</v>
      </c>
      <c r="E23" s="119">
        <v>2</v>
      </c>
      <c r="F23" s="119">
        <v>0</v>
      </c>
      <c r="G23" s="119">
        <v>0</v>
      </c>
      <c r="H23" s="119">
        <v>1</v>
      </c>
      <c r="I23" s="119">
        <v>0</v>
      </c>
      <c r="J23" s="120">
        <v>0</v>
      </c>
    </row>
    <row r="24" spans="1:10" ht="15">
      <c r="A24" s="71"/>
      <c r="B24" s="116"/>
      <c r="C24" s="116"/>
      <c r="D24" s="116"/>
      <c r="E24" s="116"/>
      <c r="F24" s="116"/>
      <c r="G24" s="116"/>
      <c r="H24" s="209"/>
      <c r="I24" s="122"/>
      <c r="J24" s="123"/>
    </row>
    <row r="25" spans="1:10" ht="15">
      <c r="A25" s="64" t="s">
        <v>316</v>
      </c>
      <c r="B25" s="111">
        <f>SUM(B26:B27)</f>
        <v>137</v>
      </c>
      <c r="C25" s="111">
        <f>SUM(C26:C27)</f>
        <v>49</v>
      </c>
      <c r="D25" s="111">
        <f aca="true" t="shared" si="4" ref="D25:J25">SUM(D26:D27)</f>
        <v>12</v>
      </c>
      <c r="E25" s="111">
        <f t="shared" si="4"/>
        <v>32</v>
      </c>
      <c r="F25" s="111">
        <f t="shared" si="4"/>
        <v>0</v>
      </c>
      <c r="G25" s="111">
        <f>SUM(G26:G27)</f>
        <v>0</v>
      </c>
      <c r="H25" s="111">
        <f t="shared" si="4"/>
        <v>41</v>
      </c>
      <c r="I25" s="111">
        <f t="shared" si="4"/>
        <v>0</v>
      </c>
      <c r="J25" s="112">
        <f t="shared" si="4"/>
        <v>3</v>
      </c>
    </row>
    <row r="26" spans="1:10" ht="15">
      <c r="A26" s="65" t="s">
        <v>196</v>
      </c>
      <c r="B26" s="118">
        <f>SUM(C26:J26)</f>
        <v>103</v>
      </c>
      <c r="C26" s="119">
        <v>39</v>
      </c>
      <c r="D26" s="119">
        <v>12</v>
      </c>
      <c r="E26" s="119">
        <v>21</v>
      </c>
      <c r="F26" s="119">
        <v>0</v>
      </c>
      <c r="G26" s="119">
        <v>0</v>
      </c>
      <c r="H26" s="119">
        <v>28</v>
      </c>
      <c r="I26" s="119">
        <v>0</v>
      </c>
      <c r="J26" s="120">
        <v>3</v>
      </c>
    </row>
    <row r="27" spans="1:10" ht="15">
      <c r="A27" s="65" t="s">
        <v>198</v>
      </c>
      <c r="B27" s="118">
        <f>SUM(C27:J27)</f>
        <v>34</v>
      </c>
      <c r="C27" s="119">
        <v>10</v>
      </c>
      <c r="D27" s="119">
        <v>0</v>
      </c>
      <c r="E27" s="119">
        <v>11</v>
      </c>
      <c r="F27" s="119">
        <v>0</v>
      </c>
      <c r="G27" s="119">
        <v>0</v>
      </c>
      <c r="H27" s="119">
        <v>13</v>
      </c>
      <c r="I27" s="119">
        <v>0</v>
      </c>
      <c r="J27" s="120">
        <v>0</v>
      </c>
    </row>
    <row r="28" spans="1:10" ht="15">
      <c r="A28" s="65"/>
      <c r="B28" s="118"/>
      <c r="C28" s="120"/>
      <c r="D28" s="119"/>
      <c r="E28" s="134"/>
      <c r="F28" s="119"/>
      <c r="G28" s="167"/>
      <c r="H28" s="164"/>
      <c r="I28" s="111"/>
      <c r="J28" s="178"/>
    </row>
    <row r="29" spans="1:10" ht="15">
      <c r="A29" s="64" t="s">
        <v>317</v>
      </c>
      <c r="B29" s="111">
        <f>SUM(B30:B31)</f>
        <v>119</v>
      </c>
      <c r="C29" s="111">
        <f aca="true" t="shared" si="5" ref="C29:J29">SUM(C30:C31)</f>
        <v>34</v>
      </c>
      <c r="D29" s="111">
        <f t="shared" si="5"/>
        <v>0</v>
      </c>
      <c r="E29" s="111">
        <f t="shared" si="5"/>
        <v>12</v>
      </c>
      <c r="F29" s="111">
        <f t="shared" si="5"/>
        <v>0</v>
      </c>
      <c r="G29" s="111">
        <f t="shared" si="5"/>
        <v>0</v>
      </c>
      <c r="H29" s="111">
        <f t="shared" si="5"/>
        <v>72</v>
      </c>
      <c r="I29" s="111">
        <f t="shared" si="5"/>
        <v>0</v>
      </c>
      <c r="J29" s="112">
        <f t="shared" si="5"/>
        <v>1</v>
      </c>
    </row>
    <row r="30" spans="1:10" ht="15">
      <c r="A30" s="65" t="s">
        <v>197</v>
      </c>
      <c r="B30" s="118">
        <f>SUM(C30:J30)</f>
        <v>40</v>
      </c>
      <c r="C30" s="119">
        <v>34</v>
      </c>
      <c r="D30" s="119">
        <v>0</v>
      </c>
      <c r="E30" s="119">
        <v>0</v>
      </c>
      <c r="F30" s="119">
        <v>0</v>
      </c>
      <c r="G30" s="119">
        <v>0</v>
      </c>
      <c r="H30" s="119">
        <v>5</v>
      </c>
      <c r="I30" s="119">
        <v>0</v>
      </c>
      <c r="J30" s="120">
        <v>1</v>
      </c>
    </row>
    <row r="31" spans="1:10" ht="15">
      <c r="A31" s="65" t="s">
        <v>126</v>
      </c>
      <c r="B31" s="118">
        <f>SUM(C31:J31)</f>
        <v>79</v>
      </c>
      <c r="C31" s="119">
        <v>0</v>
      </c>
      <c r="D31" s="119">
        <v>0</v>
      </c>
      <c r="E31" s="119">
        <v>12</v>
      </c>
      <c r="F31" s="119">
        <v>0</v>
      </c>
      <c r="G31" s="119">
        <v>0</v>
      </c>
      <c r="H31" s="119">
        <v>67</v>
      </c>
      <c r="I31" s="119">
        <v>0</v>
      </c>
      <c r="J31" s="120">
        <v>0</v>
      </c>
    </row>
    <row r="32" spans="1:10" ht="15">
      <c r="A32" s="65"/>
      <c r="B32" s="118"/>
      <c r="C32" s="120"/>
      <c r="D32" s="119"/>
      <c r="E32" s="134"/>
      <c r="F32" s="119"/>
      <c r="G32" s="167"/>
      <c r="H32" s="164"/>
      <c r="I32" s="119"/>
      <c r="J32" s="134"/>
    </row>
    <row r="33" spans="1:10" ht="15">
      <c r="A33" s="64" t="s">
        <v>318</v>
      </c>
      <c r="B33" s="111">
        <f>SUM(B34)</f>
        <v>21</v>
      </c>
      <c r="C33" s="112">
        <f>SUM(C34)</f>
        <v>14</v>
      </c>
      <c r="D33" s="112">
        <f aca="true" t="shared" si="6" ref="D33:J33">SUM(D34)</f>
        <v>0</v>
      </c>
      <c r="E33" s="112">
        <f t="shared" si="6"/>
        <v>2</v>
      </c>
      <c r="F33" s="112">
        <f t="shared" si="6"/>
        <v>0</v>
      </c>
      <c r="G33" s="112">
        <f>SUM(G34)</f>
        <v>4</v>
      </c>
      <c r="H33" s="112">
        <f>SUM(H34)</f>
        <v>1</v>
      </c>
      <c r="I33" s="112">
        <f t="shared" si="6"/>
        <v>0</v>
      </c>
      <c r="J33" s="112">
        <f t="shared" si="6"/>
        <v>0</v>
      </c>
    </row>
    <row r="34" spans="1:10" ht="15">
      <c r="A34" s="65" t="s">
        <v>199</v>
      </c>
      <c r="B34" s="118">
        <f>SUM(C34:J34)</f>
        <v>21</v>
      </c>
      <c r="C34" s="119">
        <v>14</v>
      </c>
      <c r="D34" s="119">
        <v>0</v>
      </c>
      <c r="E34" s="119">
        <v>2</v>
      </c>
      <c r="F34" s="119">
        <v>0</v>
      </c>
      <c r="G34" s="119">
        <v>4</v>
      </c>
      <c r="H34" s="119">
        <v>1</v>
      </c>
      <c r="I34" s="119">
        <v>0</v>
      </c>
      <c r="J34" s="120">
        <v>0</v>
      </c>
    </row>
    <row r="35" spans="1:10" ht="15">
      <c r="A35" s="65"/>
      <c r="B35" s="118"/>
      <c r="C35" s="117"/>
      <c r="D35" s="116"/>
      <c r="E35" s="129"/>
      <c r="F35" s="116"/>
      <c r="G35" s="167"/>
      <c r="H35" s="164"/>
      <c r="I35" s="122"/>
      <c r="J35" s="167"/>
    </row>
    <row r="36" spans="1:10" ht="15">
      <c r="A36" s="64" t="s">
        <v>339</v>
      </c>
      <c r="B36" s="212">
        <f>SUM(B37:B39)</f>
        <v>443</v>
      </c>
      <c r="C36" s="213">
        <f>SUM(C37:C39)</f>
        <v>253</v>
      </c>
      <c r="D36" s="212">
        <f aca="true" t="shared" si="7" ref="D36:J36">SUM(D37:D39)</f>
        <v>0</v>
      </c>
      <c r="E36" s="183">
        <f t="shared" si="7"/>
        <v>105</v>
      </c>
      <c r="F36" s="212">
        <f t="shared" si="7"/>
        <v>0</v>
      </c>
      <c r="G36" s="183">
        <f t="shared" si="7"/>
        <v>4</v>
      </c>
      <c r="H36" s="212">
        <f>SUM(H37:H39)</f>
        <v>79</v>
      </c>
      <c r="I36" s="212">
        <f t="shared" si="7"/>
        <v>0</v>
      </c>
      <c r="J36" s="183">
        <f t="shared" si="7"/>
        <v>2</v>
      </c>
    </row>
    <row r="37" spans="1:10" ht="15">
      <c r="A37" s="65" t="s">
        <v>200</v>
      </c>
      <c r="B37" s="118">
        <f>SUM(C37:J37)</f>
        <v>273</v>
      </c>
      <c r="C37" s="119">
        <v>220</v>
      </c>
      <c r="D37" s="119">
        <v>0</v>
      </c>
      <c r="E37" s="119">
        <v>34</v>
      </c>
      <c r="F37" s="119">
        <v>0</v>
      </c>
      <c r="G37" s="119">
        <v>4</v>
      </c>
      <c r="H37" s="119">
        <v>13</v>
      </c>
      <c r="I37" s="119">
        <v>0</v>
      </c>
      <c r="J37" s="120">
        <v>2</v>
      </c>
    </row>
    <row r="38" spans="1:10" ht="15">
      <c r="A38" s="65" t="s">
        <v>201</v>
      </c>
      <c r="B38" s="118">
        <f>SUM(C38:J38)</f>
        <v>169</v>
      </c>
      <c r="C38" s="119">
        <v>32</v>
      </c>
      <c r="D38" s="119">
        <v>0</v>
      </c>
      <c r="E38" s="119">
        <v>71</v>
      </c>
      <c r="F38" s="119">
        <v>0</v>
      </c>
      <c r="G38" s="119">
        <v>0</v>
      </c>
      <c r="H38" s="119">
        <v>66</v>
      </c>
      <c r="I38" s="119">
        <v>0</v>
      </c>
      <c r="J38" s="120">
        <v>0</v>
      </c>
    </row>
    <row r="39" spans="1:10" ht="15">
      <c r="A39" s="65" t="s">
        <v>202</v>
      </c>
      <c r="B39" s="118">
        <f>SUM(C39:J39)</f>
        <v>1</v>
      </c>
      <c r="C39" s="119">
        <v>1</v>
      </c>
      <c r="D39" s="119">
        <v>0</v>
      </c>
      <c r="E39" s="119">
        <v>0</v>
      </c>
      <c r="F39" s="119">
        <v>0</v>
      </c>
      <c r="G39" s="119">
        <v>0</v>
      </c>
      <c r="H39" s="119">
        <v>0</v>
      </c>
      <c r="I39" s="119">
        <v>0</v>
      </c>
      <c r="J39" s="120">
        <v>0</v>
      </c>
    </row>
    <row r="40" spans="1:9" ht="15">
      <c r="A40" s="65"/>
      <c r="C40" s="116"/>
      <c r="D40" s="116"/>
      <c r="F40" s="116"/>
      <c r="H40" s="122"/>
      <c r="I40" s="116"/>
    </row>
    <row r="41" spans="1:10" ht="15">
      <c r="A41" s="64" t="s">
        <v>219</v>
      </c>
      <c r="B41" s="212">
        <f>SUM(B42:B44)</f>
        <v>158</v>
      </c>
      <c r="C41" s="212">
        <f>SUM(C42:C44)</f>
        <v>92</v>
      </c>
      <c r="D41" s="212">
        <f aca="true" t="shared" si="8" ref="D41:J41">SUM(D42:D44)</f>
        <v>0</v>
      </c>
      <c r="E41" s="212">
        <f t="shared" si="8"/>
        <v>28</v>
      </c>
      <c r="F41" s="212">
        <f t="shared" si="8"/>
        <v>0</v>
      </c>
      <c r="G41" s="212">
        <f t="shared" si="8"/>
        <v>0</v>
      </c>
      <c r="H41" s="212">
        <f>SUM(H42:H44)</f>
        <v>38</v>
      </c>
      <c r="I41" s="212">
        <f t="shared" si="8"/>
        <v>0</v>
      </c>
      <c r="J41" s="213">
        <f t="shared" si="8"/>
        <v>0</v>
      </c>
    </row>
    <row r="42" spans="1:10" ht="15">
      <c r="A42" s="65" t="s">
        <v>323</v>
      </c>
      <c r="B42" s="118">
        <f>SUM(C42:J42)</f>
        <v>79</v>
      </c>
      <c r="C42" s="119">
        <v>67</v>
      </c>
      <c r="D42" s="119">
        <v>0</v>
      </c>
      <c r="E42" s="119">
        <v>7</v>
      </c>
      <c r="F42" s="119">
        <v>0</v>
      </c>
      <c r="G42" s="119">
        <v>0</v>
      </c>
      <c r="H42" s="119">
        <v>5</v>
      </c>
      <c r="I42" s="119">
        <v>0</v>
      </c>
      <c r="J42" s="120">
        <v>0</v>
      </c>
    </row>
    <row r="43" spans="1:10" ht="15">
      <c r="A43" s="65" t="s">
        <v>203</v>
      </c>
      <c r="B43" s="118">
        <f>SUM(C43:J43)</f>
        <v>53</v>
      </c>
      <c r="C43" s="119">
        <v>0</v>
      </c>
      <c r="D43" s="119">
        <v>0</v>
      </c>
      <c r="E43" s="119">
        <v>20</v>
      </c>
      <c r="F43" s="119">
        <v>0</v>
      </c>
      <c r="G43" s="119">
        <v>0</v>
      </c>
      <c r="H43" s="119">
        <v>33</v>
      </c>
      <c r="I43" s="119">
        <v>0</v>
      </c>
      <c r="J43" s="120">
        <v>0</v>
      </c>
    </row>
    <row r="44" spans="1:10" ht="15">
      <c r="A44" s="65" t="s">
        <v>204</v>
      </c>
      <c r="B44" s="118">
        <f>SUM(C44:J44)</f>
        <v>26</v>
      </c>
      <c r="C44" s="119">
        <v>25</v>
      </c>
      <c r="D44" s="119">
        <v>0</v>
      </c>
      <c r="E44" s="119">
        <v>1</v>
      </c>
      <c r="F44" s="119">
        <v>0</v>
      </c>
      <c r="G44" s="119">
        <v>0</v>
      </c>
      <c r="H44" s="119">
        <v>0</v>
      </c>
      <c r="I44" s="119">
        <v>0</v>
      </c>
      <c r="J44" s="120">
        <v>0</v>
      </c>
    </row>
    <row r="45" spans="1:9" ht="15">
      <c r="A45" s="65"/>
      <c r="C45" s="116"/>
      <c r="D45" s="116"/>
      <c r="F45" s="116"/>
      <c r="H45" s="122"/>
      <c r="I45" s="116"/>
    </row>
    <row r="46" spans="1:10" ht="15">
      <c r="A46" s="64" t="s">
        <v>319</v>
      </c>
      <c r="B46" s="212">
        <f>SUM(B47:B48)</f>
        <v>235</v>
      </c>
      <c r="C46" s="212">
        <f>SUM(C47:C48)</f>
        <v>90</v>
      </c>
      <c r="D46" s="212">
        <f aca="true" t="shared" si="9" ref="D46:J46">SUM(D47:D48)</f>
        <v>6</v>
      </c>
      <c r="E46" s="183">
        <f t="shared" si="9"/>
        <v>26</v>
      </c>
      <c r="F46" s="212">
        <f t="shared" si="9"/>
        <v>0</v>
      </c>
      <c r="G46" s="183">
        <f t="shared" si="9"/>
        <v>0</v>
      </c>
      <c r="H46" s="212">
        <f>SUM(H47:H48)</f>
        <v>112</v>
      </c>
      <c r="I46" s="212">
        <f t="shared" si="9"/>
        <v>0</v>
      </c>
      <c r="J46" s="183">
        <f t="shared" si="9"/>
        <v>1</v>
      </c>
    </row>
    <row r="47" spans="1:10" ht="15">
      <c r="A47" s="65" t="s">
        <v>205</v>
      </c>
      <c r="B47" s="118">
        <f>SUM(C47:J47)</f>
        <v>185</v>
      </c>
      <c r="C47" s="119">
        <v>74</v>
      </c>
      <c r="D47" s="119">
        <v>6</v>
      </c>
      <c r="E47" s="119">
        <v>9</v>
      </c>
      <c r="F47" s="119">
        <v>0</v>
      </c>
      <c r="G47" s="119">
        <v>0</v>
      </c>
      <c r="H47" s="119">
        <v>95</v>
      </c>
      <c r="I47" s="119">
        <v>0</v>
      </c>
      <c r="J47" s="120">
        <v>1</v>
      </c>
    </row>
    <row r="48" spans="1:10" ht="15">
      <c r="A48" s="65" t="s">
        <v>206</v>
      </c>
      <c r="B48" s="118">
        <f>SUM(C48:J48)</f>
        <v>50</v>
      </c>
      <c r="C48" s="119">
        <v>16</v>
      </c>
      <c r="D48" s="119">
        <v>0</v>
      </c>
      <c r="E48" s="119">
        <v>17</v>
      </c>
      <c r="F48" s="119">
        <v>0</v>
      </c>
      <c r="G48" s="119">
        <v>0</v>
      </c>
      <c r="H48" s="119">
        <v>17</v>
      </c>
      <c r="I48" s="119">
        <v>0</v>
      </c>
      <c r="J48" s="120">
        <v>0</v>
      </c>
    </row>
    <row r="49" spans="1:10" ht="15">
      <c r="A49" s="65"/>
      <c r="B49" s="118"/>
      <c r="C49" s="122"/>
      <c r="D49" s="122"/>
      <c r="E49" s="167"/>
      <c r="F49" s="122"/>
      <c r="G49" s="167"/>
      <c r="H49" s="164"/>
      <c r="I49" s="122"/>
      <c r="J49" s="167"/>
    </row>
    <row r="50" spans="1:10" ht="15">
      <c r="A50" s="64" t="s">
        <v>320</v>
      </c>
      <c r="B50" s="111">
        <f>SUM(B51:B52)</f>
        <v>163</v>
      </c>
      <c r="C50" s="111">
        <f>SUM(C51:C52)</f>
        <v>26</v>
      </c>
      <c r="D50" s="111">
        <f aca="true" t="shared" si="10" ref="D50:J50">SUM(D51:D52)</f>
        <v>0</v>
      </c>
      <c r="E50" s="178">
        <f t="shared" si="10"/>
        <v>70</v>
      </c>
      <c r="F50" s="111">
        <f t="shared" si="10"/>
        <v>11</v>
      </c>
      <c r="G50" s="178">
        <f t="shared" si="10"/>
        <v>1</v>
      </c>
      <c r="H50" s="111">
        <f>SUM(H51:H52)</f>
        <v>55</v>
      </c>
      <c r="I50" s="111">
        <f t="shared" si="10"/>
        <v>0</v>
      </c>
      <c r="J50" s="178">
        <f t="shared" si="10"/>
        <v>0</v>
      </c>
    </row>
    <row r="51" spans="1:10" ht="15">
      <c r="A51" s="65" t="s">
        <v>207</v>
      </c>
      <c r="B51" s="118">
        <f>SUM(C51:J51)</f>
        <v>50</v>
      </c>
      <c r="C51" s="119">
        <v>6</v>
      </c>
      <c r="D51" s="119">
        <v>0</v>
      </c>
      <c r="E51" s="119">
        <v>16</v>
      </c>
      <c r="F51" s="119">
        <v>0</v>
      </c>
      <c r="G51" s="119">
        <v>1</v>
      </c>
      <c r="H51" s="119">
        <v>27</v>
      </c>
      <c r="I51" s="119">
        <v>0</v>
      </c>
      <c r="J51" s="120">
        <v>0</v>
      </c>
    </row>
    <row r="52" spans="1:10" ht="15">
      <c r="A52" s="65" t="s">
        <v>208</v>
      </c>
      <c r="B52" s="118">
        <f>SUM(C52:J52)</f>
        <v>113</v>
      </c>
      <c r="C52" s="119">
        <v>20</v>
      </c>
      <c r="D52" s="119">
        <v>0</v>
      </c>
      <c r="E52" s="119">
        <v>54</v>
      </c>
      <c r="F52" s="119">
        <v>11</v>
      </c>
      <c r="G52" s="119">
        <v>0</v>
      </c>
      <c r="H52" s="119">
        <v>28</v>
      </c>
      <c r="I52" s="119">
        <v>0</v>
      </c>
      <c r="J52" s="120">
        <v>0</v>
      </c>
    </row>
    <row r="53" spans="1:10" ht="15">
      <c r="A53" s="71"/>
      <c r="B53" s="116"/>
      <c r="C53" s="119"/>
      <c r="D53" s="119"/>
      <c r="E53" s="134"/>
      <c r="F53" s="119"/>
      <c r="G53" s="134"/>
      <c r="H53" s="164"/>
      <c r="I53" s="122"/>
      <c r="J53" s="167"/>
    </row>
    <row r="54" spans="1:10" ht="15">
      <c r="A54" s="64" t="s">
        <v>220</v>
      </c>
      <c r="B54" s="212">
        <f>SUM(B55:B57)</f>
        <v>414</v>
      </c>
      <c r="C54" s="212">
        <f>SUM(C55:C57)</f>
        <v>89</v>
      </c>
      <c r="D54" s="212">
        <f aca="true" t="shared" si="11" ref="D54:J54">SUM(D55:D57)</f>
        <v>0</v>
      </c>
      <c r="E54" s="212">
        <f t="shared" si="11"/>
        <v>186</v>
      </c>
      <c r="F54" s="212">
        <f t="shared" si="11"/>
        <v>1</v>
      </c>
      <c r="G54" s="212">
        <f t="shared" si="11"/>
        <v>2</v>
      </c>
      <c r="H54" s="212">
        <f>SUM(H55:H57)</f>
        <v>134</v>
      </c>
      <c r="I54" s="212">
        <f t="shared" si="11"/>
        <v>0</v>
      </c>
      <c r="J54" s="213">
        <f t="shared" si="11"/>
        <v>2</v>
      </c>
    </row>
    <row r="55" spans="1:10" ht="15">
      <c r="A55" s="65" t="s">
        <v>209</v>
      </c>
      <c r="B55" s="118">
        <f>SUM(C55:J55)</f>
        <v>148</v>
      </c>
      <c r="C55" s="119">
        <v>61</v>
      </c>
      <c r="D55" s="119">
        <v>0</v>
      </c>
      <c r="E55" s="119">
        <v>60</v>
      </c>
      <c r="F55" s="119">
        <v>0</v>
      </c>
      <c r="G55" s="119">
        <v>2</v>
      </c>
      <c r="H55" s="119">
        <v>23</v>
      </c>
      <c r="I55" s="119">
        <v>0</v>
      </c>
      <c r="J55" s="120">
        <v>2</v>
      </c>
    </row>
    <row r="56" spans="1:10" ht="15">
      <c r="A56" s="65" t="s">
        <v>211</v>
      </c>
      <c r="B56" s="118">
        <f>SUM(C56:J56)</f>
        <v>227</v>
      </c>
      <c r="C56" s="119">
        <v>18</v>
      </c>
      <c r="D56" s="119">
        <v>0</v>
      </c>
      <c r="E56" s="119">
        <v>106</v>
      </c>
      <c r="F56" s="119">
        <v>1</v>
      </c>
      <c r="G56" s="119">
        <v>0</v>
      </c>
      <c r="H56" s="119">
        <v>102</v>
      </c>
      <c r="I56" s="119">
        <v>0</v>
      </c>
      <c r="J56" s="120">
        <v>0</v>
      </c>
    </row>
    <row r="57" spans="1:10" ht="15">
      <c r="A57" s="65" t="s">
        <v>210</v>
      </c>
      <c r="B57" s="118">
        <f>SUM(C57:J57)</f>
        <v>39</v>
      </c>
      <c r="C57" s="119">
        <v>10</v>
      </c>
      <c r="D57" s="119">
        <v>0</v>
      </c>
      <c r="E57" s="119">
        <v>20</v>
      </c>
      <c r="F57" s="119">
        <v>0</v>
      </c>
      <c r="G57" s="119">
        <v>0</v>
      </c>
      <c r="H57" s="119">
        <v>9</v>
      </c>
      <c r="I57" s="119">
        <v>0</v>
      </c>
      <c r="J57" s="120">
        <v>0</v>
      </c>
    </row>
    <row r="58" spans="1:9" ht="15">
      <c r="A58" s="65"/>
      <c r="C58" s="116"/>
      <c r="D58" s="116"/>
      <c r="F58" s="116"/>
      <c r="H58" s="122"/>
      <c r="I58" s="116"/>
    </row>
    <row r="59" spans="1:10" ht="15">
      <c r="A59" s="64" t="s">
        <v>221</v>
      </c>
      <c r="B59" s="111">
        <f>SUM(B60)</f>
        <v>64</v>
      </c>
      <c r="C59" s="111">
        <f>SUM(C60)</f>
        <v>59</v>
      </c>
      <c r="D59" s="111">
        <f aca="true" t="shared" si="12" ref="D59:J59">SUM(D60)</f>
        <v>0</v>
      </c>
      <c r="E59" s="178">
        <f t="shared" si="12"/>
        <v>3</v>
      </c>
      <c r="F59" s="111">
        <f t="shared" si="12"/>
        <v>0</v>
      </c>
      <c r="G59" s="178">
        <f t="shared" si="12"/>
        <v>0</v>
      </c>
      <c r="H59" s="111">
        <f>SUM(H60)</f>
        <v>1</v>
      </c>
      <c r="I59" s="111">
        <f t="shared" si="12"/>
        <v>0</v>
      </c>
      <c r="J59" s="178">
        <f t="shared" si="12"/>
        <v>1</v>
      </c>
    </row>
    <row r="60" spans="1:10" ht="15">
      <c r="A60" s="65" t="s">
        <v>212</v>
      </c>
      <c r="B60" s="118">
        <f>SUM(C60:J60)</f>
        <v>64</v>
      </c>
      <c r="C60" s="119">
        <v>59</v>
      </c>
      <c r="D60" s="119">
        <v>0</v>
      </c>
      <c r="E60" s="119">
        <v>3</v>
      </c>
      <c r="F60" s="119">
        <v>0</v>
      </c>
      <c r="G60" s="119">
        <v>0</v>
      </c>
      <c r="H60" s="119">
        <v>1</v>
      </c>
      <c r="I60" s="119">
        <v>0</v>
      </c>
      <c r="J60" s="120">
        <v>1</v>
      </c>
    </row>
    <row r="61" spans="1:10" ht="15">
      <c r="A61" s="65"/>
      <c r="B61" s="118"/>
      <c r="C61" s="119"/>
      <c r="D61" s="119"/>
      <c r="E61" s="120"/>
      <c r="F61" s="119"/>
      <c r="G61" s="167"/>
      <c r="H61" s="164"/>
      <c r="I61" s="116"/>
      <c r="J61" s="129"/>
    </row>
    <row r="62" spans="1:10" ht="15">
      <c r="A62" s="64" t="s">
        <v>222</v>
      </c>
      <c r="B62" s="111">
        <f>SUM(B63:B65)</f>
        <v>158</v>
      </c>
      <c r="C62" s="111">
        <f>SUM(C63:C65)</f>
        <v>69</v>
      </c>
      <c r="D62" s="111">
        <f aca="true" t="shared" si="13" ref="D62:J62">SUM(D63:D65)</f>
        <v>0</v>
      </c>
      <c r="E62" s="112">
        <f t="shared" si="13"/>
        <v>46</v>
      </c>
      <c r="F62" s="111">
        <f t="shared" si="13"/>
        <v>0</v>
      </c>
      <c r="G62" s="178">
        <f t="shared" si="13"/>
        <v>7</v>
      </c>
      <c r="H62" s="111">
        <f>SUM(H63:H65)</f>
        <v>34</v>
      </c>
      <c r="I62" s="111">
        <f t="shared" si="13"/>
        <v>0</v>
      </c>
      <c r="J62" s="178">
        <f t="shared" si="13"/>
        <v>2</v>
      </c>
    </row>
    <row r="63" spans="1:10" ht="15">
      <c r="A63" s="65" t="s">
        <v>213</v>
      </c>
      <c r="B63" s="118">
        <f>SUM(C63:J63)</f>
        <v>8</v>
      </c>
      <c r="C63" s="119">
        <v>8</v>
      </c>
      <c r="D63" s="119">
        <v>0</v>
      </c>
      <c r="E63" s="119">
        <v>0</v>
      </c>
      <c r="F63" s="119">
        <v>0</v>
      </c>
      <c r="G63" s="119">
        <v>0</v>
      </c>
      <c r="H63" s="119">
        <v>0</v>
      </c>
      <c r="I63" s="119">
        <v>0</v>
      </c>
      <c r="J63" s="120">
        <v>0</v>
      </c>
    </row>
    <row r="64" spans="1:10" ht="15">
      <c r="A64" s="65" t="s">
        <v>214</v>
      </c>
      <c r="B64" s="118">
        <f>SUM(C64:J64)</f>
        <v>31</v>
      </c>
      <c r="C64" s="119">
        <v>25</v>
      </c>
      <c r="D64" s="119">
        <v>0</v>
      </c>
      <c r="E64" s="119">
        <v>2</v>
      </c>
      <c r="F64" s="119">
        <v>0</v>
      </c>
      <c r="G64" s="119">
        <v>2</v>
      </c>
      <c r="H64" s="119">
        <v>0</v>
      </c>
      <c r="I64" s="119">
        <v>0</v>
      </c>
      <c r="J64" s="120">
        <v>2</v>
      </c>
    </row>
    <row r="65" spans="1:10" ht="15">
      <c r="A65" s="65" t="s">
        <v>215</v>
      </c>
      <c r="B65" s="118">
        <f>SUM(C65:J65)</f>
        <v>119</v>
      </c>
      <c r="C65" s="119">
        <v>36</v>
      </c>
      <c r="D65" s="119">
        <v>0</v>
      </c>
      <c r="E65" s="119">
        <v>44</v>
      </c>
      <c r="F65" s="119">
        <v>0</v>
      </c>
      <c r="G65" s="119">
        <v>5</v>
      </c>
      <c r="H65" s="119">
        <v>34</v>
      </c>
      <c r="I65" s="119">
        <v>0</v>
      </c>
      <c r="J65" s="120">
        <v>0</v>
      </c>
    </row>
    <row r="66" spans="1:10" ht="15">
      <c r="A66" s="65"/>
      <c r="B66" s="118"/>
      <c r="C66" s="119"/>
      <c r="D66" s="119"/>
      <c r="E66" s="120"/>
      <c r="F66" s="119"/>
      <c r="G66" s="167"/>
      <c r="H66" s="164"/>
      <c r="I66" s="116"/>
      <c r="J66" s="129"/>
    </row>
    <row r="67" spans="1:10" ht="15">
      <c r="A67" s="64" t="s">
        <v>321</v>
      </c>
      <c r="B67" s="212">
        <f>SUM(B68:B69)</f>
        <v>508</v>
      </c>
      <c r="C67" s="212">
        <f>SUM(C68:C69)</f>
        <v>276</v>
      </c>
      <c r="D67" s="212">
        <f aca="true" t="shared" si="14" ref="D67:J67">SUM(D68:D69)</f>
        <v>0</v>
      </c>
      <c r="E67" s="212">
        <f t="shared" si="14"/>
        <v>43</v>
      </c>
      <c r="F67" s="212">
        <f t="shared" si="14"/>
        <v>0</v>
      </c>
      <c r="G67" s="212">
        <f t="shared" si="14"/>
        <v>1</v>
      </c>
      <c r="H67" s="212">
        <f>SUM(H68:H69)</f>
        <v>185</v>
      </c>
      <c r="I67" s="212">
        <f t="shared" si="14"/>
        <v>0</v>
      </c>
      <c r="J67" s="213">
        <f t="shared" si="14"/>
        <v>3</v>
      </c>
    </row>
    <row r="68" spans="1:10" ht="15">
      <c r="A68" s="65" t="s">
        <v>216</v>
      </c>
      <c r="B68" s="118">
        <f>SUM(C68:J68)</f>
        <v>276</v>
      </c>
      <c r="C68" s="119">
        <v>231</v>
      </c>
      <c r="D68" s="119">
        <v>0</v>
      </c>
      <c r="E68" s="119">
        <v>4</v>
      </c>
      <c r="F68" s="119">
        <v>0</v>
      </c>
      <c r="G68" s="119">
        <v>1</v>
      </c>
      <c r="H68" s="119">
        <v>37</v>
      </c>
      <c r="I68" s="119">
        <v>0</v>
      </c>
      <c r="J68" s="120">
        <v>3</v>
      </c>
    </row>
    <row r="69" spans="1:10" ht="15">
      <c r="A69" s="65" t="s">
        <v>217</v>
      </c>
      <c r="B69" s="118">
        <f>SUM(C69:J69)</f>
        <v>232</v>
      </c>
      <c r="C69" s="119">
        <v>45</v>
      </c>
      <c r="D69" s="119">
        <v>0</v>
      </c>
      <c r="E69" s="119">
        <v>39</v>
      </c>
      <c r="F69" s="119">
        <v>0</v>
      </c>
      <c r="G69" s="119">
        <v>0</v>
      </c>
      <c r="H69" s="119">
        <v>148</v>
      </c>
      <c r="I69" s="119">
        <v>0</v>
      </c>
      <c r="J69" s="120">
        <v>0</v>
      </c>
    </row>
    <row r="70" spans="1:10" ht="15">
      <c r="A70" s="65"/>
      <c r="B70" s="118"/>
      <c r="C70" s="119"/>
      <c r="D70" s="119"/>
      <c r="E70" s="119"/>
      <c r="F70" s="119"/>
      <c r="G70" s="123"/>
      <c r="H70" s="164"/>
      <c r="I70" s="116"/>
      <c r="J70" s="129"/>
    </row>
    <row r="71" spans="1:10" ht="15">
      <c r="A71" s="64" t="s">
        <v>322</v>
      </c>
      <c r="B71" s="111">
        <f aca="true" t="shared" si="15" ref="B71:J71">SUM(B72:B74)</f>
        <v>355</v>
      </c>
      <c r="C71" s="111">
        <f t="shared" si="15"/>
        <v>94</v>
      </c>
      <c r="D71" s="111">
        <f t="shared" si="15"/>
        <v>0</v>
      </c>
      <c r="E71" s="111">
        <f t="shared" si="15"/>
        <v>53</v>
      </c>
      <c r="F71" s="111">
        <f t="shared" si="15"/>
        <v>0</v>
      </c>
      <c r="G71" s="111">
        <f t="shared" si="15"/>
        <v>5</v>
      </c>
      <c r="H71" s="111">
        <f t="shared" si="15"/>
        <v>203</v>
      </c>
      <c r="I71" s="111">
        <f t="shared" si="15"/>
        <v>0</v>
      </c>
      <c r="J71" s="112">
        <f t="shared" si="15"/>
        <v>0</v>
      </c>
    </row>
    <row r="72" spans="1:10" ht="15">
      <c r="A72" s="75" t="s">
        <v>218</v>
      </c>
      <c r="B72" s="224">
        <f>SUM(C72:J72)</f>
        <v>207</v>
      </c>
      <c r="C72" s="119">
        <v>54</v>
      </c>
      <c r="D72" s="119">
        <v>0</v>
      </c>
      <c r="E72" s="119">
        <v>34</v>
      </c>
      <c r="F72" s="119">
        <v>0</v>
      </c>
      <c r="G72" s="119">
        <v>2</v>
      </c>
      <c r="H72" s="119">
        <v>117</v>
      </c>
      <c r="I72" s="119">
        <v>0</v>
      </c>
      <c r="J72" s="120">
        <v>0</v>
      </c>
    </row>
    <row r="73" spans="1:10" ht="15">
      <c r="A73" s="75" t="s">
        <v>133</v>
      </c>
      <c r="B73" s="224">
        <f>SUM(C73:J73)</f>
        <v>100</v>
      </c>
      <c r="C73" s="119">
        <v>3</v>
      </c>
      <c r="D73" s="119">
        <v>0</v>
      </c>
      <c r="E73" s="119">
        <v>14</v>
      </c>
      <c r="F73" s="119">
        <v>0</v>
      </c>
      <c r="G73" s="119">
        <v>2</v>
      </c>
      <c r="H73" s="119">
        <v>81</v>
      </c>
      <c r="I73" s="119">
        <v>0</v>
      </c>
      <c r="J73" s="120">
        <v>0</v>
      </c>
    </row>
    <row r="74" spans="1:10" ht="15">
      <c r="A74" s="77" t="s">
        <v>139</v>
      </c>
      <c r="B74" s="130">
        <f>SUM(C74:J74)</f>
        <v>48</v>
      </c>
      <c r="C74" s="131">
        <v>37</v>
      </c>
      <c r="D74" s="131">
        <v>0</v>
      </c>
      <c r="E74" s="131">
        <v>5</v>
      </c>
      <c r="F74" s="131">
        <v>0</v>
      </c>
      <c r="G74" s="131">
        <v>1</v>
      </c>
      <c r="H74" s="131">
        <v>5</v>
      </c>
      <c r="I74" s="131">
        <v>0</v>
      </c>
      <c r="J74" s="132">
        <v>0</v>
      </c>
    </row>
    <row r="75" spans="1:10" ht="15">
      <c r="A75" s="80" t="s">
        <v>566</v>
      </c>
      <c r="B75" s="133"/>
      <c r="C75" s="134"/>
      <c r="D75" s="134"/>
      <c r="E75" s="134"/>
      <c r="F75" s="134"/>
      <c r="G75" s="134"/>
      <c r="H75" s="134"/>
      <c r="I75" s="134"/>
      <c r="J75" s="134"/>
    </row>
  </sheetData>
  <sheetProtection/>
  <mergeCells count="2">
    <mergeCell ref="A3:J3"/>
    <mergeCell ref="A4:J4"/>
  </mergeCells>
  <printOptions horizontalCentered="1" verticalCentered="1"/>
  <pageMargins left="0.38" right="0.36" top="0.9840277777777778" bottom="0.9840277777777778" header="0.5118055555555556" footer="0.5118055555555556"/>
  <pageSetup horizontalDpi="300" verticalDpi="300" orientation="portrait" scale="4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6"/>
  <sheetViews>
    <sheetView zoomScale="75" zoomScaleNormal="75" zoomScaleSheetLayoutView="75" zoomScalePageLayoutView="0" workbookViewId="0" topLeftCell="A1">
      <selection activeCell="M27" sqref="M27"/>
    </sheetView>
  </sheetViews>
  <sheetFormatPr defaultColWidth="11.57421875" defaultRowHeight="18.75" customHeight="1"/>
  <cols>
    <col min="1" max="1" width="88.7109375" style="153" customWidth="1"/>
    <col min="2" max="5" width="20.7109375" style="153" customWidth="1"/>
    <col min="6" max="16384" width="11.421875" style="153" customWidth="1"/>
  </cols>
  <sheetData>
    <row r="1" spans="1:5" ht="18.75" customHeight="1">
      <c r="A1" s="100" t="s">
        <v>33</v>
      </c>
      <c r="B1" s="167"/>
      <c r="C1" s="167"/>
      <c r="D1" s="167"/>
      <c r="E1" s="167"/>
    </row>
    <row r="2" spans="1:5" ht="18.75" customHeight="1">
      <c r="A2" s="129"/>
      <c r="B2" s="167"/>
      <c r="C2" s="167"/>
      <c r="D2" s="167"/>
      <c r="E2" s="167"/>
    </row>
    <row r="3" spans="1:5" ht="18.75" customHeight="1">
      <c r="A3" s="171" t="s">
        <v>333</v>
      </c>
      <c r="B3" s="171"/>
      <c r="C3" s="171"/>
      <c r="D3" s="171"/>
      <c r="E3" s="171"/>
    </row>
    <row r="4" spans="1:5" ht="18.75" customHeight="1">
      <c r="A4" s="171" t="s">
        <v>180</v>
      </c>
      <c r="B4" s="171"/>
      <c r="C4" s="171"/>
      <c r="D4" s="171"/>
      <c r="E4" s="171"/>
    </row>
    <row r="5" spans="1:5" ht="18.75" customHeight="1">
      <c r="A5" s="172"/>
      <c r="B5" s="214"/>
      <c r="C5" s="214"/>
      <c r="D5" s="214"/>
      <c r="E5" s="214"/>
    </row>
    <row r="6" spans="1:5" ht="18.75" customHeight="1">
      <c r="A6" s="86"/>
      <c r="B6" s="218"/>
      <c r="C6" s="218" t="s">
        <v>332</v>
      </c>
      <c r="D6" s="218"/>
      <c r="E6" s="218"/>
    </row>
    <row r="7" spans="1:5" ht="18.75" customHeight="1">
      <c r="A7" s="89" t="s">
        <v>529</v>
      </c>
      <c r="B7" s="90"/>
      <c r="C7" s="90"/>
      <c r="D7" s="91"/>
      <c r="E7" s="91"/>
    </row>
    <row r="8" spans="1:5" ht="18.75" customHeight="1">
      <c r="A8" s="92"/>
      <c r="B8" s="90" t="s">
        <v>334</v>
      </c>
      <c r="C8" s="90" t="s">
        <v>531</v>
      </c>
      <c r="D8" s="91" t="s">
        <v>331</v>
      </c>
      <c r="E8" s="91" t="s">
        <v>334</v>
      </c>
    </row>
    <row r="9" spans="1:5" ht="18.75" customHeight="1">
      <c r="A9" s="92"/>
      <c r="B9" s="94" t="s">
        <v>335</v>
      </c>
      <c r="C9" s="90"/>
      <c r="D9" s="91"/>
      <c r="E9" s="91" t="s">
        <v>336</v>
      </c>
    </row>
    <row r="10" spans="1:5" ht="18.75" customHeight="1">
      <c r="A10" s="253"/>
      <c r="B10" s="296"/>
      <c r="C10" s="347"/>
      <c r="D10" s="347"/>
      <c r="E10" s="348"/>
    </row>
    <row r="11" spans="1:5" ht="18.75" customHeight="1">
      <c r="A11" s="110" t="s">
        <v>549</v>
      </c>
      <c r="B11" s="111">
        <f>B13+B17+B21+B25+B29+B33+B36+B41+B46+B50+B54+B59+B62+B67+B71</f>
        <v>819</v>
      </c>
      <c r="C11" s="111">
        <f>C13+C17+C21+C25+C29+C33+C36+C41+C46+C50+C54+C59+C62+C67+C71</f>
        <v>6134</v>
      </c>
      <c r="D11" s="111">
        <f>D13+D17+D21+D25+D29+D33+D36+D41+D46+D50+D54+D59+D62+D67+D71</f>
        <v>6549</v>
      </c>
      <c r="E11" s="112">
        <f>E13+E17+E21+E25+E29+E33+E36+E41+E46+E50+E54+E59+E62+E67+E71</f>
        <v>404</v>
      </c>
    </row>
    <row r="12" spans="1:5" ht="18.75" customHeight="1">
      <c r="A12" s="113"/>
      <c r="B12" s="114"/>
      <c r="C12" s="114"/>
      <c r="D12" s="114"/>
      <c r="E12" s="217"/>
    </row>
    <row r="13" spans="1:5" s="177" customFormat="1" ht="18.75" customHeight="1">
      <c r="A13" s="64" t="s">
        <v>313</v>
      </c>
      <c r="B13" s="111">
        <f>SUM(B14)</f>
        <v>81</v>
      </c>
      <c r="C13" s="111">
        <f>SUM(C14)</f>
        <v>719</v>
      </c>
      <c r="D13" s="111">
        <f>SUM(D14)</f>
        <v>715</v>
      </c>
      <c r="E13" s="112">
        <f>SUM(E14)</f>
        <v>85</v>
      </c>
    </row>
    <row r="14" spans="1:5" ht="18.75" customHeight="1">
      <c r="A14" s="65" t="s">
        <v>192</v>
      </c>
      <c r="B14" s="118">
        <v>81</v>
      </c>
      <c r="C14" s="119">
        <v>719</v>
      </c>
      <c r="D14" s="119">
        <v>715</v>
      </c>
      <c r="E14" s="120">
        <v>85</v>
      </c>
    </row>
    <row r="15" spans="1:5" ht="18.75" customHeight="1">
      <c r="A15" s="65" t="s">
        <v>136</v>
      </c>
      <c r="B15" s="118">
        <v>0</v>
      </c>
      <c r="C15" s="119">
        <v>0</v>
      </c>
      <c r="D15" s="119">
        <v>0</v>
      </c>
      <c r="E15" s="120">
        <v>0</v>
      </c>
    </row>
    <row r="16" spans="1:5" ht="18.75" customHeight="1">
      <c r="A16" s="65"/>
      <c r="B16" s="118"/>
      <c r="C16" s="119"/>
      <c r="D16" s="119"/>
      <c r="E16" s="120"/>
    </row>
    <row r="17" spans="1:5" ht="18.75" customHeight="1">
      <c r="A17" s="64" t="s">
        <v>314</v>
      </c>
      <c r="B17" s="111">
        <f>SUM(B18:B19)</f>
        <v>134</v>
      </c>
      <c r="C17" s="111">
        <f>SUM(C18:C19)</f>
        <v>496</v>
      </c>
      <c r="D17" s="111">
        <f>SUM(D18:D19)</f>
        <v>599</v>
      </c>
      <c r="E17" s="112">
        <f>SUM(E18:E19)</f>
        <v>31</v>
      </c>
    </row>
    <row r="18" spans="1:5" ht="18.75" customHeight="1">
      <c r="A18" s="65" t="s">
        <v>193</v>
      </c>
      <c r="B18" s="118">
        <v>134</v>
      </c>
      <c r="C18" s="119">
        <v>496</v>
      </c>
      <c r="D18" s="119">
        <v>599</v>
      </c>
      <c r="E18" s="120">
        <v>31</v>
      </c>
    </row>
    <row r="19" spans="1:5" ht="18.75" customHeight="1">
      <c r="A19" s="65" t="s">
        <v>122</v>
      </c>
      <c r="B19" s="118">
        <v>0</v>
      </c>
      <c r="C19" s="119">
        <v>0</v>
      </c>
      <c r="D19" s="119">
        <v>0</v>
      </c>
      <c r="E19" s="120">
        <v>0</v>
      </c>
    </row>
    <row r="20" spans="1:5" ht="18.75" customHeight="1">
      <c r="A20" s="65"/>
      <c r="B20" s="118"/>
      <c r="C20" s="119"/>
      <c r="D20" s="119"/>
      <c r="E20" s="120"/>
    </row>
    <row r="21" spans="1:5" ht="18.75" customHeight="1">
      <c r="A21" s="64" t="s">
        <v>315</v>
      </c>
      <c r="B21" s="111">
        <f>SUM(B22:B23)</f>
        <v>24</v>
      </c>
      <c r="C21" s="111">
        <f>SUM(C22:C23)</f>
        <v>726</v>
      </c>
      <c r="D21" s="111">
        <f>SUM(D22:D23)</f>
        <v>731</v>
      </c>
      <c r="E21" s="112">
        <f>SUM(E22:E23)</f>
        <v>19</v>
      </c>
    </row>
    <row r="22" spans="1:5" s="177" customFormat="1" ht="18.75" customHeight="1">
      <c r="A22" s="65" t="s">
        <v>194</v>
      </c>
      <c r="B22" s="118">
        <v>12</v>
      </c>
      <c r="C22" s="119">
        <v>488</v>
      </c>
      <c r="D22" s="119">
        <v>490</v>
      </c>
      <c r="E22" s="120">
        <v>10</v>
      </c>
    </row>
    <row r="23" spans="1:5" ht="18.75" customHeight="1">
      <c r="A23" s="65" t="s">
        <v>195</v>
      </c>
      <c r="B23" s="118">
        <v>12</v>
      </c>
      <c r="C23" s="119">
        <v>238</v>
      </c>
      <c r="D23" s="119">
        <v>241</v>
      </c>
      <c r="E23" s="120">
        <v>9</v>
      </c>
    </row>
    <row r="24" spans="1:5" ht="18.75" customHeight="1">
      <c r="A24" s="71"/>
      <c r="B24" s="116"/>
      <c r="C24" s="116"/>
      <c r="D24" s="116"/>
      <c r="E24" s="117"/>
    </row>
    <row r="25" spans="1:5" ht="18.75" customHeight="1">
      <c r="A25" s="64" t="s">
        <v>316</v>
      </c>
      <c r="B25" s="111">
        <f>SUM(B26:B27)</f>
        <v>54</v>
      </c>
      <c r="C25" s="111">
        <f>SUM(C26:C27)</f>
        <v>464</v>
      </c>
      <c r="D25" s="111">
        <f>SUM(D26:D27)</f>
        <v>517</v>
      </c>
      <c r="E25" s="112">
        <f>SUM(E26:E27)</f>
        <v>1</v>
      </c>
    </row>
    <row r="26" spans="1:5" ht="18.75" customHeight="1">
      <c r="A26" s="65" t="s">
        <v>196</v>
      </c>
      <c r="B26" s="118">
        <v>54</v>
      </c>
      <c r="C26" s="119">
        <v>464</v>
      </c>
      <c r="D26" s="119">
        <v>517</v>
      </c>
      <c r="E26" s="120">
        <v>1</v>
      </c>
    </row>
    <row r="27" spans="1:5" ht="18.75" customHeight="1">
      <c r="A27" s="65" t="s">
        <v>198</v>
      </c>
      <c r="B27" s="118">
        <v>0</v>
      </c>
      <c r="C27" s="119">
        <v>0</v>
      </c>
      <c r="D27" s="119">
        <v>0</v>
      </c>
      <c r="E27" s="120">
        <v>0</v>
      </c>
    </row>
    <row r="28" spans="1:5" s="177" customFormat="1" ht="18.75" customHeight="1">
      <c r="A28" s="65"/>
      <c r="B28" s="118"/>
      <c r="C28" s="119"/>
      <c r="D28" s="119"/>
      <c r="E28" s="120"/>
    </row>
    <row r="29" spans="1:5" ht="18.75" customHeight="1">
      <c r="A29" s="64" t="s">
        <v>317</v>
      </c>
      <c r="B29" s="111">
        <f>SUM(B30)</f>
        <v>6</v>
      </c>
      <c r="C29" s="111">
        <f>SUM(C30)</f>
        <v>236</v>
      </c>
      <c r="D29" s="111">
        <f>SUM(D30)</f>
        <v>222</v>
      </c>
      <c r="E29" s="112">
        <f>SUM(E30)</f>
        <v>20</v>
      </c>
    </row>
    <row r="30" spans="1:5" ht="18.75" customHeight="1">
      <c r="A30" s="65" t="s">
        <v>197</v>
      </c>
      <c r="B30" s="118">
        <v>6</v>
      </c>
      <c r="C30" s="119">
        <v>236</v>
      </c>
      <c r="D30" s="119">
        <v>222</v>
      </c>
      <c r="E30" s="120">
        <v>20</v>
      </c>
    </row>
    <row r="31" spans="1:5" ht="18.75" customHeight="1">
      <c r="A31" s="65" t="s">
        <v>131</v>
      </c>
      <c r="B31" s="118">
        <v>0</v>
      </c>
      <c r="C31" s="119">
        <v>0</v>
      </c>
      <c r="D31" s="119">
        <v>0</v>
      </c>
      <c r="E31" s="120">
        <v>0</v>
      </c>
    </row>
    <row r="32" spans="1:5" ht="18.75" customHeight="1">
      <c r="A32" s="65"/>
      <c r="B32" s="118"/>
      <c r="C32" s="119"/>
      <c r="D32" s="119"/>
      <c r="E32" s="120"/>
    </row>
    <row r="33" spans="1:5" s="177" customFormat="1" ht="18.75" customHeight="1">
      <c r="A33" s="64" t="s">
        <v>318</v>
      </c>
      <c r="B33" s="111">
        <f>SUM(B34)</f>
        <v>20</v>
      </c>
      <c r="C33" s="111">
        <f>SUM(C34)</f>
        <v>171</v>
      </c>
      <c r="D33" s="111">
        <f>SUM(D34)</f>
        <v>175</v>
      </c>
      <c r="E33" s="112">
        <f>SUM(E34)</f>
        <v>16</v>
      </c>
    </row>
    <row r="34" spans="1:5" ht="18.75" customHeight="1">
      <c r="A34" s="65" t="s">
        <v>199</v>
      </c>
      <c r="B34" s="118">
        <v>20</v>
      </c>
      <c r="C34" s="119">
        <v>171</v>
      </c>
      <c r="D34" s="119">
        <v>175</v>
      </c>
      <c r="E34" s="120">
        <v>16</v>
      </c>
    </row>
    <row r="35" spans="1:5" ht="18.75" customHeight="1">
      <c r="A35" s="65"/>
      <c r="B35" s="118"/>
      <c r="C35" s="116"/>
      <c r="D35" s="116"/>
      <c r="E35" s="117"/>
    </row>
    <row r="36" spans="1:5" ht="18.75" customHeight="1">
      <c r="A36" s="64" t="s">
        <v>339</v>
      </c>
      <c r="B36" s="212">
        <f>SUM(B37:B39)</f>
        <v>37</v>
      </c>
      <c r="C36" s="212">
        <f>SUM(C37:C39)</f>
        <v>628</v>
      </c>
      <c r="D36" s="212">
        <f>SUM(D37:D39)</f>
        <v>625</v>
      </c>
      <c r="E36" s="213">
        <f>SUM(E37:E39)</f>
        <v>40</v>
      </c>
    </row>
    <row r="37" spans="1:5" ht="18.75" customHeight="1">
      <c r="A37" s="65" t="s">
        <v>200</v>
      </c>
      <c r="B37" s="118">
        <v>32</v>
      </c>
      <c r="C37" s="119">
        <v>560</v>
      </c>
      <c r="D37" s="119">
        <v>555</v>
      </c>
      <c r="E37" s="120">
        <v>37</v>
      </c>
    </row>
    <row r="38" spans="1:5" ht="18.75" customHeight="1">
      <c r="A38" s="65" t="s">
        <v>201</v>
      </c>
      <c r="B38" s="118">
        <v>0</v>
      </c>
      <c r="C38" s="119">
        <v>0</v>
      </c>
      <c r="D38" s="119">
        <v>0</v>
      </c>
      <c r="E38" s="120">
        <v>0</v>
      </c>
    </row>
    <row r="39" spans="1:5" ht="18.75" customHeight="1">
      <c r="A39" s="65" t="s">
        <v>202</v>
      </c>
      <c r="B39" s="118">
        <v>5</v>
      </c>
      <c r="C39" s="119">
        <v>68</v>
      </c>
      <c r="D39" s="119">
        <v>70</v>
      </c>
      <c r="E39" s="120">
        <v>3</v>
      </c>
    </row>
    <row r="40" spans="1:5" ht="18.75" customHeight="1">
      <c r="A40" s="65"/>
      <c r="B40" s="118"/>
      <c r="C40" s="116"/>
      <c r="D40" s="116"/>
      <c r="E40" s="117"/>
    </row>
    <row r="41" spans="1:5" ht="18.75" customHeight="1">
      <c r="A41" s="64" t="s">
        <v>219</v>
      </c>
      <c r="B41" s="212">
        <f>SUM(B42:B44)</f>
        <v>306</v>
      </c>
      <c r="C41" s="212">
        <f>SUM(C42:C44)</f>
        <v>402</v>
      </c>
      <c r="D41" s="212">
        <f>SUM(D42:D44)</f>
        <v>658</v>
      </c>
      <c r="E41" s="213">
        <f>SUM(E42:E44)</f>
        <v>50</v>
      </c>
    </row>
    <row r="42" spans="1:5" ht="18.75" customHeight="1">
      <c r="A42" s="65" t="s">
        <v>323</v>
      </c>
      <c r="B42" s="118">
        <v>305</v>
      </c>
      <c r="C42" s="119">
        <v>355</v>
      </c>
      <c r="D42" s="119">
        <v>613</v>
      </c>
      <c r="E42" s="120">
        <v>47</v>
      </c>
    </row>
    <row r="43" spans="1:5" ht="18.75" customHeight="1">
      <c r="A43" s="65" t="s">
        <v>203</v>
      </c>
      <c r="B43" s="118">
        <v>0</v>
      </c>
      <c r="C43" s="119">
        <v>0</v>
      </c>
      <c r="D43" s="119">
        <v>0</v>
      </c>
      <c r="E43" s="120">
        <v>0</v>
      </c>
    </row>
    <row r="44" spans="1:5" s="177" customFormat="1" ht="18.75" customHeight="1">
      <c r="A44" s="65" t="s">
        <v>204</v>
      </c>
      <c r="B44" s="118">
        <v>1</v>
      </c>
      <c r="C44" s="119">
        <v>47</v>
      </c>
      <c r="D44" s="119">
        <v>45</v>
      </c>
      <c r="E44" s="120">
        <v>3</v>
      </c>
    </row>
    <row r="45" spans="1:5" ht="18.75" customHeight="1">
      <c r="A45" s="65"/>
      <c r="B45" s="118"/>
      <c r="C45" s="116"/>
      <c r="D45" s="116"/>
      <c r="E45" s="117"/>
    </row>
    <row r="46" spans="1:5" ht="18.75" customHeight="1">
      <c r="A46" s="64" t="s">
        <v>319</v>
      </c>
      <c r="B46" s="212">
        <f>SUM(B47:B48)</f>
        <v>8</v>
      </c>
      <c r="C46" s="212">
        <f>SUM(C47:C48)</f>
        <v>199</v>
      </c>
      <c r="D46" s="212">
        <f>SUM(D47:D48)</f>
        <v>186</v>
      </c>
      <c r="E46" s="213">
        <f>SUM(E47:E48)</f>
        <v>21</v>
      </c>
    </row>
    <row r="47" spans="1:5" ht="18.75" customHeight="1">
      <c r="A47" s="65" t="s">
        <v>205</v>
      </c>
      <c r="B47" s="118">
        <v>6</v>
      </c>
      <c r="C47" s="119">
        <v>142</v>
      </c>
      <c r="D47" s="119">
        <v>128</v>
      </c>
      <c r="E47" s="120">
        <v>20</v>
      </c>
    </row>
    <row r="48" spans="1:5" ht="18.75" customHeight="1">
      <c r="A48" s="65" t="s">
        <v>206</v>
      </c>
      <c r="B48" s="118">
        <v>2</v>
      </c>
      <c r="C48" s="119">
        <v>57</v>
      </c>
      <c r="D48" s="119">
        <v>58</v>
      </c>
      <c r="E48" s="120">
        <v>1</v>
      </c>
    </row>
    <row r="49" spans="1:5" ht="18.75" customHeight="1">
      <c r="A49" s="65"/>
      <c r="B49" s="118"/>
      <c r="C49" s="122"/>
      <c r="D49" s="122"/>
      <c r="E49" s="123"/>
    </row>
    <row r="50" spans="1:5" ht="18.75" customHeight="1">
      <c r="A50" s="64" t="s">
        <v>320</v>
      </c>
      <c r="B50" s="111">
        <f>SUM(B51:B52)</f>
        <v>21</v>
      </c>
      <c r="C50" s="111">
        <f>SUM(C51:C52)</f>
        <v>213</v>
      </c>
      <c r="D50" s="111">
        <f>SUM(D51:D52)</f>
        <v>217</v>
      </c>
      <c r="E50" s="112">
        <f>SUM(E51:E52)</f>
        <v>17</v>
      </c>
    </row>
    <row r="51" spans="1:5" ht="18.75" customHeight="1">
      <c r="A51" s="65" t="s">
        <v>207</v>
      </c>
      <c r="B51" s="118">
        <v>12</v>
      </c>
      <c r="C51" s="119">
        <v>120</v>
      </c>
      <c r="D51" s="119">
        <v>128</v>
      </c>
      <c r="E51" s="120">
        <v>4</v>
      </c>
    </row>
    <row r="52" spans="1:5" ht="18.75" customHeight="1">
      <c r="A52" s="65" t="s">
        <v>208</v>
      </c>
      <c r="B52" s="118">
        <v>9</v>
      </c>
      <c r="C52" s="119">
        <v>93</v>
      </c>
      <c r="D52" s="119">
        <v>89</v>
      </c>
      <c r="E52" s="120">
        <v>13</v>
      </c>
    </row>
    <row r="53" spans="1:5" ht="18.75" customHeight="1">
      <c r="A53" s="71"/>
      <c r="B53" s="116"/>
      <c r="C53" s="119"/>
      <c r="D53" s="119"/>
      <c r="E53" s="120"/>
    </row>
    <row r="54" spans="1:5" ht="18.75" customHeight="1">
      <c r="A54" s="64" t="s">
        <v>220</v>
      </c>
      <c r="B54" s="212">
        <f>SUM(B55:B57)</f>
        <v>8</v>
      </c>
      <c r="C54" s="212">
        <f>SUM(C55:C57)</f>
        <v>521</v>
      </c>
      <c r="D54" s="212">
        <f>SUM(D55:D57)</f>
        <v>518</v>
      </c>
      <c r="E54" s="213">
        <f>SUM(E55:E57)</f>
        <v>11</v>
      </c>
    </row>
    <row r="55" spans="1:5" ht="18.75" customHeight="1">
      <c r="A55" s="65" t="s">
        <v>209</v>
      </c>
      <c r="B55" s="118">
        <v>8</v>
      </c>
      <c r="C55" s="119">
        <v>430</v>
      </c>
      <c r="D55" s="119">
        <v>428</v>
      </c>
      <c r="E55" s="120">
        <v>10</v>
      </c>
    </row>
    <row r="56" spans="1:5" ht="18.75" customHeight="1">
      <c r="A56" s="65" t="s">
        <v>211</v>
      </c>
      <c r="B56" s="118">
        <v>0</v>
      </c>
      <c r="C56" s="119">
        <v>0</v>
      </c>
      <c r="D56" s="119">
        <v>0</v>
      </c>
      <c r="E56" s="120">
        <v>0</v>
      </c>
    </row>
    <row r="57" spans="1:5" ht="18.75" customHeight="1">
      <c r="A57" s="65" t="s">
        <v>210</v>
      </c>
      <c r="B57" s="118">
        <v>0</v>
      </c>
      <c r="C57" s="119">
        <v>91</v>
      </c>
      <c r="D57" s="119">
        <v>90</v>
      </c>
      <c r="E57" s="120">
        <v>1</v>
      </c>
    </row>
    <row r="58" spans="1:5" ht="18.75" customHeight="1">
      <c r="A58" s="65"/>
      <c r="B58" s="118"/>
      <c r="C58" s="119"/>
      <c r="D58" s="119"/>
      <c r="E58" s="120"/>
    </row>
    <row r="59" spans="1:5" ht="18.75" customHeight="1">
      <c r="A59" s="64" t="s">
        <v>221</v>
      </c>
      <c r="B59" s="111">
        <f>SUM(B60)</f>
        <v>12</v>
      </c>
      <c r="C59" s="111">
        <f>SUM(C60)</f>
        <v>296</v>
      </c>
      <c r="D59" s="111">
        <f>SUM(D60)</f>
        <v>278</v>
      </c>
      <c r="E59" s="112">
        <f>SUM(E60)</f>
        <v>30</v>
      </c>
    </row>
    <row r="60" spans="1:5" ht="18.75" customHeight="1">
      <c r="A60" s="65" t="s">
        <v>212</v>
      </c>
      <c r="B60" s="118">
        <v>12</v>
      </c>
      <c r="C60" s="119">
        <v>296</v>
      </c>
      <c r="D60" s="119">
        <v>278</v>
      </c>
      <c r="E60" s="120">
        <v>30</v>
      </c>
    </row>
    <row r="61" spans="1:5" ht="18.75" customHeight="1">
      <c r="A61" s="65"/>
      <c r="B61" s="118"/>
      <c r="C61" s="119"/>
      <c r="D61" s="119"/>
      <c r="E61" s="120"/>
    </row>
    <row r="62" spans="1:5" ht="18.75" customHeight="1">
      <c r="A62" s="64" t="s">
        <v>222</v>
      </c>
      <c r="B62" s="111">
        <f>SUM(B63:B65)</f>
        <v>31</v>
      </c>
      <c r="C62" s="111">
        <f>SUM(C63:C65)</f>
        <v>304</v>
      </c>
      <c r="D62" s="111">
        <f>SUM(D63:D65)</f>
        <v>328</v>
      </c>
      <c r="E62" s="112">
        <f>SUM(E63:E65)</f>
        <v>7</v>
      </c>
    </row>
    <row r="63" spans="1:5" ht="18.75" customHeight="1">
      <c r="A63" s="65" t="s">
        <v>213</v>
      </c>
      <c r="B63" s="118">
        <v>23</v>
      </c>
      <c r="C63" s="119">
        <v>144</v>
      </c>
      <c r="D63" s="119">
        <v>164</v>
      </c>
      <c r="E63" s="120">
        <v>3</v>
      </c>
    </row>
    <row r="64" spans="1:5" ht="18.75" customHeight="1">
      <c r="A64" s="65" t="s">
        <v>214</v>
      </c>
      <c r="B64" s="118">
        <v>2</v>
      </c>
      <c r="C64" s="119">
        <v>71</v>
      </c>
      <c r="D64" s="119">
        <v>73</v>
      </c>
      <c r="E64" s="120">
        <v>0</v>
      </c>
    </row>
    <row r="65" spans="1:5" ht="18.75" customHeight="1">
      <c r="A65" s="65" t="s">
        <v>215</v>
      </c>
      <c r="B65" s="118">
        <v>6</v>
      </c>
      <c r="C65" s="119">
        <v>89</v>
      </c>
      <c r="D65" s="119">
        <v>91</v>
      </c>
      <c r="E65" s="120">
        <v>4</v>
      </c>
    </row>
    <row r="66" spans="1:5" ht="18.75" customHeight="1">
      <c r="A66" s="65"/>
      <c r="B66" s="118"/>
      <c r="C66" s="119"/>
      <c r="D66" s="119"/>
      <c r="E66" s="120"/>
    </row>
    <row r="67" spans="1:5" ht="18.75" customHeight="1">
      <c r="A67" s="64" t="s">
        <v>321</v>
      </c>
      <c r="B67" s="212">
        <f>SUM(B68)</f>
        <v>47</v>
      </c>
      <c r="C67" s="212">
        <f>SUM(C68)</f>
        <v>447</v>
      </c>
      <c r="D67" s="212">
        <f>SUM(D68)</f>
        <v>459</v>
      </c>
      <c r="E67" s="213">
        <f>SUM(E68)</f>
        <v>35</v>
      </c>
    </row>
    <row r="68" spans="1:5" ht="18.75" customHeight="1">
      <c r="A68" s="65" t="s">
        <v>216</v>
      </c>
      <c r="B68" s="118">
        <v>47</v>
      </c>
      <c r="C68" s="119">
        <v>447</v>
      </c>
      <c r="D68" s="119">
        <v>459</v>
      </c>
      <c r="E68" s="120">
        <v>35</v>
      </c>
    </row>
    <row r="69" spans="1:5" ht="18.75" customHeight="1">
      <c r="A69" s="65" t="s">
        <v>217</v>
      </c>
      <c r="B69" s="118">
        <v>0</v>
      </c>
      <c r="C69" s="119">
        <v>0</v>
      </c>
      <c r="D69" s="119">
        <v>0</v>
      </c>
      <c r="E69" s="120">
        <v>0</v>
      </c>
    </row>
    <row r="70" spans="1:5" ht="18.75" customHeight="1">
      <c r="A70" s="65"/>
      <c r="B70" s="118"/>
      <c r="C70" s="119"/>
      <c r="D70" s="119"/>
      <c r="E70" s="120"/>
    </row>
    <row r="71" spans="1:5" ht="18.75" customHeight="1">
      <c r="A71" s="64" t="s">
        <v>322</v>
      </c>
      <c r="B71" s="111">
        <f>SUM(B72:B74)</f>
        <v>30</v>
      </c>
      <c r="C71" s="111">
        <f>SUM(C72:C74)</f>
        <v>312</v>
      </c>
      <c r="D71" s="111">
        <f>SUM(D72:D74)</f>
        <v>321</v>
      </c>
      <c r="E71" s="111">
        <f>SUM(E72:E74)</f>
        <v>21</v>
      </c>
    </row>
    <row r="72" spans="1:5" ht="18.75" customHeight="1">
      <c r="A72" s="75" t="s">
        <v>218</v>
      </c>
      <c r="B72" s="118">
        <v>30</v>
      </c>
      <c r="C72" s="119">
        <v>223</v>
      </c>
      <c r="D72" s="119">
        <v>233</v>
      </c>
      <c r="E72" s="120">
        <v>20</v>
      </c>
    </row>
    <row r="73" spans="1:5" ht="18.75" customHeight="1">
      <c r="A73" s="75" t="s">
        <v>133</v>
      </c>
      <c r="B73" s="118">
        <v>0</v>
      </c>
      <c r="C73" s="119">
        <v>0</v>
      </c>
      <c r="D73" s="119">
        <v>0</v>
      </c>
      <c r="E73" s="120">
        <v>0</v>
      </c>
    </row>
    <row r="74" spans="1:5" ht="18.75" customHeight="1">
      <c r="A74" s="77" t="s">
        <v>139</v>
      </c>
      <c r="B74" s="130">
        <v>0</v>
      </c>
      <c r="C74" s="131">
        <v>89</v>
      </c>
      <c r="D74" s="131">
        <v>88</v>
      </c>
      <c r="E74" s="132">
        <v>1</v>
      </c>
    </row>
    <row r="75" spans="1:5" ht="18.75" customHeight="1">
      <c r="A75" s="80" t="s">
        <v>566</v>
      </c>
      <c r="B75" s="133"/>
      <c r="C75" s="134"/>
      <c r="D75" s="134"/>
      <c r="E75" s="134"/>
    </row>
    <row r="76" spans="1:5" ht="18.75" customHeight="1">
      <c r="A76" s="82"/>
      <c r="B76" s="133"/>
      <c r="C76" s="134"/>
      <c r="D76" s="134"/>
      <c r="E76" s="134"/>
    </row>
  </sheetData>
  <sheetProtection/>
  <mergeCells count="2">
    <mergeCell ref="A3:E3"/>
    <mergeCell ref="A4:E4"/>
  </mergeCells>
  <printOptions horizontalCentered="1" verticalCentered="1"/>
  <pageMargins left="0.6" right="0.53" top="0.24" bottom="0.17" header="0.18" footer="0.23"/>
  <pageSetup horizontalDpi="300" verticalDpi="300" orientation="portrait" scale="53"/>
  <colBreaks count="1" manualBreakCount="1">
    <brk id="5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O74"/>
  <sheetViews>
    <sheetView zoomScale="50" zoomScaleNormal="50" zoomScaleSheetLayoutView="55" zoomScalePageLayoutView="0" workbookViewId="0" topLeftCell="A1">
      <selection activeCell="U47" sqref="U47"/>
    </sheetView>
  </sheetViews>
  <sheetFormatPr defaultColWidth="11.57421875" defaultRowHeight="12.75"/>
  <cols>
    <col min="1" max="1" width="88.7109375" style="153" bestFit="1" customWidth="1"/>
    <col min="2" max="14" width="20.7109375" style="153" customWidth="1"/>
    <col min="15" max="16384" width="11.421875" style="153" customWidth="1"/>
  </cols>
  <sheetData>
    <row r="1" ht="15">
      <c r="A1" s="335" t="s">
        <v>34</v>
      </c>
    </row>
    <row r="3" spans="1:14" ht="15">
      <c r="A3" s="84" t="s">
        <v>188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5">
      <c r="A4" s="136"/>
      <c r="B4" s="136"/>
      <c r="C4" s="239"/>
      <c r="D4" s="239"/>
      <c r="E4" s="239"/>
      <c r="F4" s="239"/>
      <c r="G4" s="239"/>
      <c r="H4" s="239"/>
      <c r="I4" s="239"/>
      <c r="J4" s="239"/>
      <c r="K4" s="239"/>
      <c r="L4" s="337"/>
      <c r="M4" s="337"/>
      <c r="N4" s="337"/>
    </row>
    <row r="5" spans="1:14" ht="15">
      <c r="A5" s="254"/>
      <c r="B5" s="255"/>
      <c r="C5" s="351" t="s">
        <v>376</v>
      </c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</row>
    <row r="6" spans="1:14" ht="15">
      <c r="A6" s="197" t="s">
        <v>529</v>
      </c>
      <c r="B6" s="90" t="s">
        <v>549</v>
      </c>
      <c r="C6" s="343" t="s">
        <v>377</v>
      </c>
      <c r="D6" s="87" t="s">
        <v>429</v>
      </c>
      <c r="E6" s="343" t="s">
        <v>378</v>
      </c>
      <c r="F6" s="87" t="s">
        <v>379</v>
      </c>
      <c r="G6" s="343" t="s">
        <v>380</v>
      </c>
      <c r="H6" s="87" t="s">
        <v>379</v>
      </c>
      <c r="I6" s="343" t="s">
        <v>381</v>
      </c>
      <c r="J6" s="87" t="s">
        <v>382</v>
      </c>
      <c r="K6" s="343" t="s">
        <v>383</v>
      </c>
      <c r="L6" s="98" t="s">
        <v>384</v>
      </c>
      <c r="M6" s="98" t="s">
        <v>385</v>
      </c>
      <c r="N6" s="98" t="s">
        <v>574</v>
      </c>
    </row>
    <row r="7" spans="1:14" ht="15">
      <c r="A7" s="197"/>
      <c r="B7" s="90"/>
      <c r="C7" s="197" t="s">
        <v>386</v>
      </c>
      <c r="D7" s="90" t="s">
        <v>387</v>
      </c>
      <c r="E7" s="197" t="s">
        <v>388</v>
      </c>
      <c r="F7" s="90" t="s">
        <v>389</v>
      </c>
      <c r="G7" s="197" t="s">
        <v>390</v>
      </c>
      <c r="H7" s="90" t="s">
        <v>391</v>
      </c>
      <c r="I7" s="197" t="s">
        <v>547</v>
      </c>
      <c r="J7" s="90" t="s">
        <v>392</v>
      </c>
      <c r="K7" s="197" t="s">
        <v>393</v>
      </c>
      <c r="L7" s="91" t="s">
        <v>394</v>
      </c>
      <c r="M7" s="91" t="s">
        <v>395</v>
      </c>
      <c r="N7" s="91" t="s">
        <v>396</v>
      </c>
    </row>
    <row r="8" spans="1:14" ht="15">
      <c r="A8" s="239"/>
      <c r="B8" s="258"/>
      <c r="C8" s="240" t="s">
        <v>397</v>
      </c>
      <c r="D8" s="259" t="s">
        <v>398</v>
      </c>
      <c r="E8" s="240"/>
      <c r="F8" s="259" t="s">
        <v>399</v>
      </c>
      <c r="G8" s="240" t="s">
        <v>400</v>
      </c>
      <c r="H8" s="259" t="s">
        <v>401</v>
      </c>
      <c r="I8" s="240" t="s">
        <v>402</v>
      </c>
      <c r="J8" s="259" t="s">
        <v>403</v>
      </c>
      <c r="K8" s="240" t="s">
        <v>404</v>
      </c>
      <c r="L8" s="260"/>
      <c r="M8" s="260" t="s">
        <v>405</v>
      </c>
      <c r="N8" s="260"/>
    </row>
    <row r="9" spans="1:14" ht="15">
      <c r="A9" s="253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336"/>
    </row>
    <row r="10" spans="1:14" ht="15">
      <c r="A10" s="110" t="s">
        <v>549</v>
      </c>
      <c r="B10" s="111">
        <f aca="true" t="shared" si="0" ref="B10:N10">B12+B16+B20+B24+B28+B32+B35+B40+B45+B49+B53+B58+B61+B66+B70</f>
        <v>6134</v>
      </c>
      <c r="C10" s="111">
        <f t="shared" si="0"/>
        <v>201</v>
      </c>
      <c r="D10" s="111">
        <f t="shared" si="0"/>
        <v>605</v>
      </c>
      <c r="E10" s="111">
        <f t="shared" si="0"/>
        <v>338</v>
      </c>
      <c r="F10" s="111">
        <f t="shared" si="0"/>
        <v>3</v>
      </c>
      <c r="G10" s="111">
        <f t="shared" si="0"/>
        <v>2825</v>
      </c>
      <c r="H10" s="111">
        <f t="shared" si="0"/>
        <v>717</v>
      </c>
      <c r="I10" s="111">
        <f t="shared" si="0"/>
        <v>4</v>
      </c>
      <c r="J10" s="111">
        <f t="shared" si="0"/>
        <v>27</v>
      </c>
      <c r="K10" s="111">
        <f t="shared" si="0"/>
        <v>178</v>
      </c>
      <c r="L10" s="111">
        <f t="shared" si="0"/>
        <v>17</v>
      </c>
      <c r="M10" s="111">
        <f t="shared" si="0"/>
        <v>9</v>
      </c>
      <c r="N10" s="112">
        <f t="shared" si="0"/>
        <v>1210</v>
      </c>
    </row>
    <row r="11" spans="1:14" ht="15">
      <c r="A11" s="113"/>
      <c r="B11" s="114"/>
      <c r="C11" s="114"/>
      <c r="D11" s="114"/>
      <c r="E11" s="114"/>
      <c r="F11" s="114"/>
      <c r="G11" s="122"/>
      <c r="H11" s="209"/>
      <c r="I11" s="114"/>
      <c r="J11" s="114"/>
      <c r="K11" s="114"/>
      <c r="L11" s="349"/>
      <c r="M11" s="349"/>
      <c r="N11" s="350"/>
    </row>
    <row r="12" spans="1:14" ht="15">
      <c r="A12" s="64" t="s">
        <v>313</v>
      </c>
      <c r="B12" s="111">
        <f>SUM(B13)</f>
        <v>719</v>
      </c>
      <c r="C12" s="111">
        <f aca="true" t="shared" si="1" ref="C12:N12">SUM(C13)</f>
        <v>43</v>
      </c>
      <c r="D12" s="111">
        <f t="shared" si="1"/>
        <v>76</v>
      </c>
      <c r="E12" s="111">
        <f t="shared" si="1"/>
        <v>75</v>
      </c>
      <c r="F12" s="111">
        <f t="shared" si="1"/>
        <v>2</v>
      </c>
      <c r="G12" s="111">
        <f t="shared" si="1"/>
        <v>279</v>
      </c>
      <c r="H12" s="111">
        <f t="shared" si="1"/>
        <v>59</v>
      </c>
      <c r="I12" s="111">
        <f t="shared" si="1"/>
        <v>1</v>
      </c>
      <c r="J12" s="111">
        <f t="shared" si="1"/>
        <v>0</v>
      </c>
      <c r="K12" s="111">
        <f t="shared" si="1"/>
        <v>12</v>
      </c>
      <c r="L12" s="111">
        <f t="shared" si="1"/>
        <v>7</v>
      </c>
      <c r="M12" s="111">
        <f t="shared" si="1"/>
        <v>1</v>
      </c>
      <c r="N12" s="112">
        <f t="shared" si="1"/>
        <v>164</v>
      </c>
    </row>
    <row r="13" spans="1:14" ht="15">
      <c r="A13" s="65" t="s">
        <v>192</v>
      </c>
      <c r="B13" s="118">
        <f>SUM(C13:N13)</f>
        <v>719</v>
      </c>
      <c r="C13" s="119">
        <v>43</v>
      </c>
      <c r="D13" s="119">
        <v>76</v>
      </c>
      <c r="E13" s="119">
        <v>75</v>
      </c>
      <c r="F13" s="119">
        <v>2</v>
      </c>
      <c r="G13" s="119">
        <v>279</v>
      </c>
      <c r="H13" s="119">
        <v>59</v>
      </c>
      <c r="I13" s="119">
        <v>1</v>
      </c>
      <c r="J13" s="119">
        <v>0</v>
      </c>
      <c r="K13" s="119">
        <v>12</v>
      </c>
      <c r="L13" s="119">
        <v>7</v>
      </c>
      <c r="M13" s="119">
        <v>1</v>
      </c>
      <c r="N13" s="120">
        <v>164</v>
      </c>
    </row>
    <row r="14" spans="1:14" ht="15">
      <c r="A14" s="65" t="s">
        <v>136</v>
      </c>
      <c r="B14" s="118">
        <f>SUM(C14:N14)</f>
        <v>0</v>
      </c>
      <c r="C14" s="119">
        <v>0</v>
      </c>
      <c r="D14" s="119">
        <v>0</v>
      </c>
      <c r="E14" s="119">
        <v>0</v>
      </c>
      <c r="F14" s="119">
        <v>0</v>
      </c>
      <c r="G14" s="122">
        <v>0</v>
      </c>
      <c r="H14" s="164">
        <v>0</v>
      </c>
      <c r="I14" s="164">
        <v>0</v>
      </c>
      <c r="J14" s="164">
        <v>0</v>
      </c>
      <c r="K14" s="164">
        <v>0</v>
      </c>
      <c r="L14" s="160">
        <v>0</v>
      </c>
      <c r="M14" s="160">
        <v>0</v>
      </c>
      <c r="N14" s="161">
        <v>0</v>
      </c>
    </row>
    <row r="15" spans="1:14" ht="15">
      <c r="A15" s="65"/>
      <c r="B15" s="118"/>
      <c r="C15" s="119"/>
      <c r="D15" s="119"/>
      <c r="E15" s="119"/>
      <c r="F15" s="119"/>
      <c r="G15" s="164"/>
      <c r="H15" s="209"/>
      <c r="I15" s="118"/>
      <c r="J15" s="118"/>
      <c r="K15" s="118"/>
      <c r="L15" s="118"/>
      <c r="M15" s="118"/>
      <c r="N15" s="234"/>
    </row>
    <row r="16" spans="1:14" ht="15">
      <c r="A16" s="64" t="s">
        <v>314</v>
      </c>
      <c r="B16" s="111">
        <f>SUM(B17:B18)</f>
        <v>496</v>
      </c>
      <c r="C16" s="111">
        <f aca="true" t="shared" si="2" ref="C16:N16">SUM(C17:C18)</f>
        <v>4</v>
      </c>
      <c r="D16" s="111">
        <f t="shared" si="2"/>
        <v>88</v>
      </c>
      <c r="E16" s="111">
        <f t="shared" si="2"/>
        <v>18</v>
      </c>
      <c r="F16" s="111">
        <f t="shared" si="2"/>
        <v>0</v>
      </c>
      <c r="G16" s="111">
        <f t="shared" si="2"/>
        <v>168</v>
      </c>
      <c r="H16" s="111">
        <f t="shared" si="2"/>
        <v>51</v>
      </c>
      <c r="I16" s="111">
        <f t="shared" si="2"/>
        <v>0</v>
      </c>
      <c r="J16" s="111">
        <f t="shared" si="2"/>
        <v>0</v>
      </c>
      <c r="K16" s="111">
        <f t="shared" si="2"/>
        <v>27</v>
      </c>
      <c r="L16" s="111">
        <f t="shared" si="2"/>
        <v>2</v>
      </c>
      <c r="M16" s="111">
        <f t="shared" si="2"/>
        <v>0</v>
      </c>
      <c r="N16" s="112">
        <f t="shared" si="2"/>
        <v>138</v>
      </c>
    </row>
    <row r="17" spans="1:14" ht="15">
      <c r="A17" s="65" t="s">
        <v>193</v>
      </c>
      <c r="B17" s="118">
        <f>SUM(C17:N17)</f>
        <v>496</v>
      </c>
      <c r="C17" s="119">
        <v>4</v>
      </c>
      <c r="D17" s="119">
        <v>88</v>
      </c>
      <c r="E17" s="119">
        <v>18</v>
      </c>
      <c r="F17" s="119">
        <v>0</v>
      </c>
      <c r="G17" s="119">
        <v>168</v>
      </c>
      <c r="H17" s="119">
        <v>51</v>
      </c>
      <c r="I17" s="119">
        <v>0</v>
      </c>
      <c r="J17" s="119">
        <v>0</v>
      </c>
      <c r="K17" s="119">
        <v>27</v>
      </c>
      <c r="L17" s="119">
        <v>2</v>
      </c>
      <c r="M17" s="119">
        <v>0</v>
      </c>
      <c r="N17" s="120">
        <v>138</v>
      </c>
    </row>
    <row r="18" spans="1:14" ht="15">
      <c r="A18" s="65" t="s">
        <v>122</v>
      </c>
      <c r="B18" s="118">
        <f>SUM(C18:N18)</f>
        <v>0</v>
      </c>
      <c r="C18" s="119">
        <v>0</v>
      </c>
      <c r="D18" s="119">
        <v>0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19">
        <v>0</v>
      </c>
      <c r="N18" s="120">
        <v>0</v>
      </c>
    </row>
    <row r="19" spans="1:14" ht="15">
      <c r="A19" s="65"/>
      <c r="B19" s="118"/>
      <c r="C19" s="119"/>
      <c r="D19" s="119"/>
      <c r="E19" s="119"/>
      <c r="F19" s="119"/>
      <c r="G19" s="164"/>
      <c r="H19" s="209"/>
      <c r="I19" s="164"/>
      <c r="J19" s="164"/>
      <c r="K19" s="164"/>
      <c r="L19" s="160"/>
      <c r="M19" s="160"/>
      <c r="N19" s="161"/>
    </row>
    <row r="20" spans="1:14" ht="15">
      <c r="A20" s="64" t="s">
        <v>315</v>
      </c>
      <c r="B20" s="111">
        <f>SUM(B21:B22)</f>
        <v>726</v>
      </c>
      <c r="C20" s="111">
        <f aca="true" t="shared" si="3" ref="C20:N20">SUM(C21:C22)</f>
        <v>22</v>
      </c>
      <c r="D20" s="111">
        <f t="shared" si="3"/>
        <v>64</v>
      </c>
      <c r="E20" s="111">
        <f t="shared" si="3"/>
        <v>90</v>
      </c>
      <c r="F20" s="111">
        <f t="shared" si="3"/>
        <v>0</v>
      </c>
      <c r="G20" s="111">
        <f t="shared" si="3"/>
        <v>284</v>
      </c>
      <c r="H20" s="111">
        <f t="shared" si="3"/>
        <v>90</v>
      </c>
      <c r="I20" s="111">
        <f t="shared" si="3"/>
        <v>0</v>
      </c>
      <c r="J20" s="111">
        <f t="shared" si="3"/>
        <v>0</v>
      </c>
      <c r="K20" s="111">
        <f t="shared" si="3"/>
        <v>48</v>
      </c>
      <c r="L20" s="111">
        <f t="shared" si="3"/>
        <v>6</v>
      </c>
      <c r="M20" s="111">
        <f t="shared" si="3"/>
        <v>0</v>
      </c>
      <c r="N20" s="112">
        <f t="shared" si="3"/>
        <v>122</v>
      </c>
    </row>
    <row r="21" spans="1:14" ht="15">
      <c r="A21" s="65" t="s">
        <v>194</v>
      </c>
      <c r="B21" s="118">
        <f>SUM(C21:N21)</f>
        <v>488</v>
      </c>
      <c r="C21" s="119">
        <v>11</v>
      </c>
      <c r="D21" s="119">
        <v>49</v>
      </c>
      <c r="E21" s="119">
        <v>66</v>
      </c>
      <c r="F21" s="119">
        <v>0</v>
      </c>
      <c r="G21" s="119">
        <v>200</v>
      </c>
      <c r="H21" s="119">
        <v>56</v>
      </c>
      <c r="I21" s="119">
        <v>0</v>
      </c>
      <c r="J21" s="119">
        <v>0</v>
      </c>
      <c r="K21" s="119">
        <v>8</v>
      </c>
      <c r="L21" s="119">
        <v>6</v>
      </c>
      <c r="M21" s="119">
        <v>0</v>
      </c>
      <c r="N21" s="120">
        <v>92</v>
      </c>
    </row>
    <row r="22" spans="1:14" ht="15">
      <c r="A22" s="65" t="s">
        <v>195</v>
      </c>
      <c r="B22" s="118">
        <f>SUM(C22:N22)</f>
        <v>238</v>
      </c>
      <c r="C22" s="119">
        <v>11</v>
      </c>
      <c r="D22" s="119">
        <v>15</v>
      </c>
      <c r="E22" s="119">
        <v>24</v>
      </c>
      <c r="F22" s="119">
        <v>0</v>
      </c>
      <c r="G22" s="119">
        <v>84</v>
      </c>
      <c r="H22" s="119">
        <v>34</v>
      </c>
      <c r="I22" s="119">
        <v>0</v>
      </c>
      <c r="J22" s="119">
        <v>0</v>
      </c>
      <c r="K22" s="119">
        <v>40</v>
      </c>
      <c r="L22" s="119">
        <v>0</v>
      </c>
      <c r="M22" s="119">
        <v>0</v>
      </c>
      <c r="N22" s="120">
        <v>30</v>
      </c>
    </row>
    <row r="23" spans="1:14" ht="15">
      <c r="A23" s="71"/>
      <c r="B23" s="116"/>
      <c r="C23" s="116"/>
      <c r="D23" s="116"/>
      <c r="E23" s="116"/>
      <c r="F23" s="116"/>
      <c r="G23" s="116"/>
      <c r="H23" s="209"/>
      <c r="I23" s="122"/>
      <c r="J23" s="122"/>
      <c r="K23" s="122"/>
      <c r="L23" s="160"/>
      <c r="M23" s="160"/>
      <c r="N23" s="161"/>
    </row>
    <row r="24" spans="1:14" ht="15">
      <c r="A24" s="64" t="s">
        <v>316</v>
      </c>
      <c r="B24" s="111">
        <f>SUM(B25:B26)</f>
        <v>464</v>
      </c>
      <c r="C24" s="111">
        <f aca="true" t="shared" si="4" ref="C24:N24">SUM(C25:C26)</f>
        <v>31</v>
      </c>
      <c r="D24" s="111">
        <f t="shared" si="4"/>
        <v>31</v>
      </c>
      <c r="E24" s="111">
        <f t="shared" si="4"/>
        <v>17</v>
      </c>
      <c r="F24" s="111">
        <f t="shared" si="4"/>
        <v>0</v>
      </c>
      <c r="G24" s="111">
        <f t="shared" si="4"/>
        <v>236</v>
      </c>
      <c r="H24" s="111">
        <f t="shared" si="4"/>
        <v>38</v>
      </c>
      <c r="I24" s="111">
        <f t="shared" si="4"/>
        <v>0</v>
      </c>
      <c r="J24" s="111">
        <f t="shared" si="4"/>
        <v>0</v>
      </c>
      <c r="K24" s="111">
        <f t="shared" si="4"/>
        <v>12</v>
      </c>
      <c r="L24" s="111">
        <f t="shared" si="4"/>
        <v>0</v>
      </c>
      <c r="M24" s="111">
        <f t="shared" si="4"/>
        <v>0</v>
      </c>
      <c r="N24" s="112">
        <f t="shared" si="4"/>
        <v>99</v>
      </c>
    </row>
    <row r="25" spans="1:14" ht="15">
      <c r="A25" s="65" t="s">
        <v>196</v>
      </c>
      <c r="B25" s="118">
        <f>SUM(C25:N25)</f>
        <v>464</v>
      </c>
      <c r="C25" s="119">
        <v>31</v>
      </c>
      <c r="D25" s="119">
        <v>31</v>
      </c>
      <c r="E25" s="119">
        <v>17</v>
      </c>
      <c r="F25" s="119">
        <v>0</v>
      </c>
      <c r="G25" s="119">
        <v>236</v>
      </c>
      <c r="H25" s="119">
        <v>38</v>
      </c>
      <c r="I25" s="119">
        <v>0</v>
      </c>
      <c r="J25" s="119">
        <v>0</v>
      </c>
      <c r="K25" s="119">
        <v>12</v>
      </c>
      <c r="L25" s="119">
        <v>0</v>
      </c>
      <c r="M25" s="119">
        <v>0</v>
      </c>
      <c r="N25" s="120">
        <v>99</v>
      </c>
    </row>
    <row r="26" spans="1:15" ht="15">
      <c r="A26" s="65" t="s">
        <v>198</v>
      </c>
      <c r="B26" s="118">
        <f>SUM(C26:N26)</f>
        <v>0</v>
      </c>
      <c r="C26" s="119">
        <v>0</v>
      </c>
      <c r="D26" s="119">
        <v>0</v>
      </c>
      <c r="E26" s="119">
        <v>0</v>
      </c>
      <c r="F26" s="119">
        <v>0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  <c r="M26" s="119">
        <v>0</v>
      </c>
      <c r="N26" s="120">
        <v>0</v>
      </c>
      <c r="O26" s="153" t="s">
        <v>582</v>
      </c>
    </row>
    <row r="27" spans="1:14" ht="15">
      <c r="A27" s="65"/>
      <c r="B27" s="118"/>
      <c r="C27" s="119"/>
      <c r="D27" s="119"/>
      <c r="E27" s="119"/>
      <c r="F27" s="119"/>
      <c r="G27" s="122"/>
      <c r="H27" s="209"/>
      <c r="I27" s="111"/>
      <c r="J27" s="111"/>
      <c r="K27" s="111"/>
      <c r="L27" s="111"/>
      <c r="M27" s="111"/>
      <c r="N27" s="112"/>
    </row>
    <row r="28" spans="1:14" ht="15">
      <c r="A28" s="64" t="s">
        <v>317</v>
      </c>
      <c r="B28" s="111">
        <f>SUM(B29:B30)</f>
        <v>236</v>
      </c>
      <c r="C28" s="111">
        <f aca="true" t="shared" si="5" ref="C28:N28">SUM(C29:C30)</f>
        <v>0</v>
      </c>
      <c r="D28" s="111">
        <f t="shared" si="5"/>
        <v>36</v>
      </c>
      <c r="E28" s="111">
        <f t="shared" si="5"/>
        <v>9</v>
      </c>
      <c r="F28" s="111">
        <f t="shared" si="5"/>
        <v>0</v>
      </c>
      <c r="G28" s="111">
        <f t="shared" si="5"/>
        <v>121</v>
      </c>
      <c r="H28" s="111">
        <f t="shared" si="5"/>
        <v>0</v>
      </c>
      <c r="I28" s="111">
        <f t="shared" si="5"/>
        <v>0</v>
      </c>
      <c r="J28" s="111">
        <f t="shared" si="5"/>
        <v>0</v>
      </c>
      <c r="K28" s="111">
        <f t="shared" si="5"/>
        <v>1</v>
      </c>
      <c r="L28" s="111">
        <f t="shared" si="5"/>
        <v>0</v>
      </c>
      <c r="M28" s="111">
        <f t="shared" si="5"/>
        <v>0</v>
      </c>
      <c r="N28" s="112">
        <f t="shared" si="5"/>
        <v>69</v>
      </c>
    </row>
    <row r="29" spans="1:14" ht="15">
      <c r="A29" s="65" t="s">
        <v>197</v>
      </c>
      <c r="B29" s="118">
        <f>SUM(C29:N29)</f>
        <v>236</v>
      </c>
      <c r="C29" s="119">
        <v>0</v>
      </c>
      <c r="D29" s="119">
        <v>36</v>
      </c>
      <c r="E29" s="119">
        <v>9</v>
      </c>
      <c r="F29" s="119">
        <v>0</v>
      </c>
      <c r="G29" s="119">
        <v>121</v>
      </c>
      <c r="H29" s="119">
        <v>0</v>
      </c>
      <c r="I29" s="119">
        <v>0</v>
      </c>
      <c r="J29" s="119">
        <v>0</v>
      </c>
      <c r="K29" s="119">
        <v>1</v>
      </c>
      <c r="L29" s="119">
        <v>0</v>
      </c>
      <c r="M29" s="119">
        <v>0</v>
      </c>
      <c r="N29" s="120">
        <v>69</v>
      </c>
    </row>
    <row r="30" spans="1:14" ht="15">
      <c r="A30" s="65" t="s">
        <v>126</v>
      </c>
      <c r="B30" s="118">
        <f>SUM(C30:N30)</f>
        <v>0</v>
      </c>
      <c r="C30" s="119">
        <v>0</v>
      </c>
      <c r="D30" s="119">
        <v>0</v>
      </c>
      <c r="E30" s="119">
        <v>0</v>
      </c>
      <c r="F30" s="119">
        <v>0</v>
      </c>
      <c r="G30" s="119">
        <v>0</v>
      </c>
      <c r="H30" s="119">
        <v>0</v>
      </c>
      <c r="I30" s="119">
        <v>0</v>
      </c>
      <c r="J30" s="119">
        <v>0</v>
      </c>
      <c r="K30" s="119">
        <v>0</v>
      </c>
      <c r="L30" s="119">
        <v>0</v>
      </c>
      <c r="M30" s="119">
        <v>0</v>
      </c>
      <c r="N30" s="120">
        <v>0</v>
      </c>
    </row>
    <row r="31" spans="1:14" ht="15">
      <c r="A31" s="65"/>
      <c r="B31" s="118"/>
      <c r="C31" s="119"/>
      <c r="D31" s="119"/>
      <c r="E31" s="119"/>
      <c r="F31" s="119"/>
      <c r="G31" s="122"/>
      <c r="H31" s="209"/>
      <c r="I31" s="119"/>
      <c r="J31" s="119"/>
      <c r="K31" s="119"/>
      <c r="L31" s="119"/>
      <c r="M31" s="119"/>
      <c r="N31" s="120"/>
    </row>
    <row r="32" spans="1:14" ht="15">
      <c r="A32" s="64" t="s">
        <v>318</v>
      </c>
      <c r="B32" s="111">
        <f>SUM(B33)</f>
        <v>171</v>
      </c>
      <c r="C32" s="111">
        <f aca="true" t="shared" si="6" ref="C32:N32">SUM(C33)</f>
        <v>2</v>
      </c>
      <c r="D32" s="111">
        <f t="shared" si="6"/>
        <v>13</v>
      </c>
      <c r="E32" s="111">
        <f t="shared" si="6"/>
        <v>2</v>
      </c>
      <c r="F32" s="111">
        <f t="shared" si="6"/>
        <v>0</v>
      </c>
      <c r="G32" s="111">
        <f t="shared" si="6"/>
        <v>82</v>
      </c>
      <c r="H32" s="111">
        <f t="shared" si="6"/>
        <v>0</v>
      </c>
      <c r="I32" s="111">
        <f t="shared" si="6"/>
        <v>0</v>
      </c>
      <c r="J32" s="111">
        <f t="shared" si="6"/>
        <v>0</v>
      </c>
      <c r="K32" s="111">
        <f t="shared" si="6"/>
        <v>0</v>
      </c>
      <c r="L32" s="111">
        <f t="shared" si="6"/>
        <v>1</v>
      </c>
      <c r="M32" s="111">
        <f t="shared" si="6"/>
        <v>0</v>
      </c>
      <c r="N32" s="112">
        <f t="shared" si="6"/>
        <v>71</v>
      </c>
    </row>
    <row r="33" spans="1:14" ht="15">
      <c r="A33" s="65" t="s">
        <v>199</v>
      </c>
      <c r="B33" s="118">
        <f>SUM(C33:N33)</f>
        <v>171</v>
      </c>
      <c r="C33" s="119">
        <v>2</v>
      </c>
      <c r="D33" s="119">
        <v>13</v>
      </c>
      <c r="E33" s="119">
        <v>2</v>
      </c>
      <c r="F33" s="119">
        <v>0</v>
      </c>
      <c r="G33" s="119">
        <v>82</v>
      </c>
      <c r="H33" s="119">
        <v>0</v>
      </c>
      <c r="I33" s="119">
        <v>0</v>
      </c>
      <c r="J33" s="119">
        <v>0</v>
      </c>
      <c r="K33" s="119">
        <v>0</v>
      </c>
      <c r="L33" s="119">
        <v>1</v>
      </c>
      <c r="M33" s="119">
        <v>0</v>
      </c>
      <c r="N33" s="120">
        <v>71</v>
      </c>
    </row>
    <row r="34" spans="1:14" ht="15">
      <c r="A34" s="65"/>
      <c r="B34" s="118"/>
      <c r="C34" s="116"/>
      <c r="D34" s="116"/>
      <c r="E34" s="116"/>
      <c r="F34" s="116"/>
      <c r="G34" s="122"/>
      <c r="H34" s="209"/>
      <c r="I34" s="122"/>
      <c r="J34" s="122"/>
      <c r="K34" s="122"/>
      <c r="L34" s="160"/>
      <c r="M34" s="160"/>
      <c r="N34" s="161"/>
    </row>
    <row r="35" spans="1:14" ht="15">
      <c r="A35" s="64" t="s">
        <v>339</v>
      </c>
      <c r="B35" s="212">
        <f>SUM(B36:B38)</f>
        <v>628</v>
      </c>
      <c r="C35" s="212">
        <f aca="true" t="shared" si="7" ref="C35:N35">SUM(C36:C38)</f>
        <v>43</v>
      </c>
      <c r="D35" s="212">
        <f t="shared" si="7"/>
        <v>30</v>
      </c>
      <c r="E35" s="212">
        <f t="shared" si="7"/>
        <v>16</v>
      </c>
      <c r="F35" s="212">
        <f t="shared" si="7"/>
        <v>0</v>
      </c>
      <c r="G35" s="212">
        <f t="shared" si="7"/>
        <v>383</v>
      </c>
      <c r="H35" s="212">
        <f t="shared" si="7"/>
        <v>77</v>
      </c>
      <c r="I35" s="212">
        <f t="shared" si="7"/>
        <v>0</v>
      </c>
      <c r="J35" s="212">
        <f t="shared" si="7"/>
        <v>0</v>
      </c>
      <c r="K35" s="212">
        <f t="shared" si="7"/>
        <v>13</v>
      </c>
      <c r="L35" s="212">
        <f t="shared" si="7"/>
        <v>0</v>
      </c>
      <c r="M35" s="212">
        <f t="shared" si="7"/>
        <v>0</v>
      </c>
      <c r="N35" s="213">
        <f t="shared" si="7"/>
        <v>66</v>
      </c>
    </row>
    <row r="36" spans="1:14" ht="15">
      <c r="A36" s="65" t="s">
        <v>200</v>
      </c>
      <c r="B36" s="118">
        <f>SUM(C36:N36)</f>
        <v>560</v>
      </c>
      <c r="C36" s="119">
        <v>35</v>
      </c>
      <c r="D36" s="119">
        <v>26</v>
      </c>
      <c r="E36" s="119">
        <v>13</v>
      </c>
      <c r="F36" s="119">
        <v>0</v>
      </c>
      <c r="G36" s="119">
        <v>350</v>
      </c>
      <c r="H36" s="119">
        <v>71</v>
      </c>
      <c r="I36" s="119">
        <v>0</v>
      </c>
      <c r="J36" s="119">
        <v>0</v>
      </c>
      <c r="K36" s="119">
        <v>9</v>
      </c>
      <c r="L36" s="119">
        <v>0</v>
      </c>
      <c r="M36" s="119">
        <v>0</v>
      </c>
      <c r="N36" s="120">
        <v>56</v>
      </c>
    </row>
    <row r="37" spans="1:14" ht="15">
      <c r="A37" s="65" t="s">
        <v>201</v>
      </c>
      <c r="B37" s="118">
        <f>SUM(C37:N37)</f>
        <v>0</v>
      </c>
      <c r="C37" s="119">
        <v>0</v>
      </c>
      <c r="D37" s="119">
        <v>0</v>
      </c>
      <c r="E37" s="119">
        <v>0</v>
      </c>
      <c r="F37" s="119">
        <v>0</v>
      </c>
      <c r="G37" s="119">
        <v>0</v>
      </c>
      <c r="H37" s="119">
        <v>0</v>
      </c>
      <c r="I37" s="119">
        <v>0</v>
      </c>
      <c r="J37" s="119">
        <v>0</v>
      </c>
      <c r="K37" s="119">
        <v>0</v>
      </c>
      <c r="L37" s="119">
        <v>0</v>
      </c>
      <c r="M37" s="119">
        <v>0</v>
      </c>
      <c r="N37" s="120">
        <v>0</v>
      </c>
    </row>
    <row r="38" spans="1:14" ht="15">
      <c r="A38" s="65" t="s">
        <v>202</v>
      </c>
      <c r="B38" s="118">
        <f>SUM(C38:N38)</f>
        <v>68</v>
      </c>
      <c r="C38" s="119">
        <v>8</v>
      </c>
      <c r="D38" s="119">
        <v>4</v>
      </c>
      <c r="E38" s="119">
        <v>3</v>
      </c>
      <c r="F38" s="119">
        <v>0</v>
      </c>
      <c r="G38" s="119">
        <v>33</v>
      </c>
      <c r="H38" s="119">
        <v>6</v>
      </c>
      <c r="I38" s="119">
        <v>0</v>
      </c>
      <c r="J38" s="119">
        <v>0</v>
      </c>
      <c r="K38" s="119">
        <v>4</v>
      </c>
      <c r="L38" s="119">
        <v>0</v>
      </c>
      <c r="M38" s="119">
        <v>0</v>
      </c>
      <c r="N38" s="120">
        <v>10</v>
      </c>
    </row>
    <row r="39" spans="1:14" ht="15">
      <c r="A39" s="65"/>
      <c r="B39" s="118"/>
      <c r="C39" s="116"/>
      <c r="D39" s="116"/>
      <c r="E39" s="116"/>
      <c r="F39" s="116"/>
      <c r="G39" s="122"/>
      <c r="H39" s="209"/>
      <c r="I39" s="122"/>
      <c r="J39" s="122"/>
      <c r="K39" s="122"/>
      <c r="L39" s="160"/>
      <c r="M39" s="160"/>
      <c r="N39" s="161"/>
    </row>
    <row r="40" spans="1:14" ht="15">
      <c r="A40" s="64" t="s">
        <v>219</v>
      </c>
      <c r="B40" s="212">
        <f>SUM(B41:B43)</f>
        <v>402</v>
      </c>
      <c r="C40" s="212">
        <f aca="true" t="shared" si="8" ref="C40:N40">SUM(C41:C43)</f>
        <v>11</v>
      </c>
      <c r="D40" s="212">
        <f t="shared" si="8"/>
        <v>42</v>
      </c>
      <c r="E40" s="212">
        <f t="shared" si="8"/>
        <v>25</v>
      </c>
      <c r="F40" s="212">
        <f t="shared" si="8"/>
        <v>0</v>
      </c>
      <c r="G40" s="212">
        <f t="shared" si="8"/>
        <v>176</v>
      </c>
      <c r="H40" s="212">
        <f t="shared" si="8"/>
        <v>41</v>
      </c>
      <c r="I40" s="212">
        <f t="shared" si="8"/>
        <v>0</v>
      </c>
      <c r="J40" s="212">
        <f t="shared" si="8"/>
        <v>2</v>
      </c>
      <c r="K40" s="212">
        <f t="shared" si="8"/>
        <v>6</v>
      </c>
      <c r="L40" s="212">
        <f t="shared" si="8"/>
        <v>0</v>
      </c>
      <c r="M40" s="212">
        <f t="shared" si="8"/>
        <v>3</v>
      </c>
      <c r="N40" s="213">
        <f t="shared" si="8"/>
        <v>96</v>
      </c>
    </row>
    <row r="41" spans="1:14" ht="15">
      <c r="A41" s="65" t="s">
        <v>323</v>
      </c>
      <c r="B41" s="118">
        <f>SUM(C41:N41)</f>
        <v>355</v>
      </c>
      <c r="C41" s="119">
        <v>8</v>
      </c>
      <c r="D41" s="119">
        <v>37</v>
      </c>
      <c r="E41" s="119">
        <v>22</v>
      </c>
      <c r="F41" s="119">
        <v>0</v>
      </c>
      <c r="G41" s="119">
        <v>154</v>
      </c>
      <c r="H41" s="119">
        <v>36</v>
      </c>
      <c r="I41" s="119">
        <v>0</v>
      </c>
      <c r="J41" s="119">
        <v>2</v>
      </c>
      <c r="K41" s="119">
        <v>6</v>
      </c>
      <c r="L41" s="119">
        <v>0</v>
      </c>
      <c r="M41" s="119">
        <v>3</v>
      </c>
      <c r="N41" s="120">
        <v>87</v>
      </c>
    </row>
    <row r="42" spans="1:14" ht="15">
      <c r="A42" s="65" t="s">
        <v>203</v>
      </c>
      <c r="B42" s="118">
        <f>SUM(C42:N42)</f>
        <v>0</v>
      </c>
      <c r="C42" s="119">
        <v>0</v>
      </c>
      <c r="D42" s="119">
        <v>0</v>
      </c>
      <c r="E42" s="119">
        <v>0</v>
      </c>
      <c r="F42" s="119">
        <v>0</v>
      </c>
      <c r="G42" s="119">
        <v>0</v>
      </c>
      <c r="H42" s="119">
        <v>0</v>
      </c>
      <c r="I42" s="119">
        <v>0</v>
      </c>
      <c r="J42" s="119">
        <v>0</v>
      </c>
      <c r="K42" s="119">
        <v>0</v>
      </c>
      <c r="L42" s="119">
        <v>0</v>
      </c>
      <c r="M42" s="119">
        <v>0</v>
      </c>
      <c r="N42" s="120">
        <v>0</v>
      </c>
    </row>
    <row r="43" spans="1:14" ht="15">
      <c r="A43" s="65" t="s">
        <v>204</v>
      </c>
      <c r="B43" s="118">
        <f>SUM(C43:N43)</f>
        <v>47</v>
      </c>
      <c r="C43" s="119">
        <v>3</v>
      </c>
      <c r="D43" s="119">
        <v>5</v>
      </c>
      <c r="E43" s="119">
        <v>3</v>
      </c>
      <c r="F43" s="119">
        <v>0</v>
      </c>
      <c r="G43" s="119">
        <v>22</v>
      </c>
      <c r="H43" s="119">
        <v>5</v>
      </c>
      <c r="I43" s="119">
        <v>0</v>
      </c>
      <c r="J43" s="119">
        <v>0</v>
      </c>
      <c r="K43" s="119">
        <v>0</v>
      </c>
      <c r="L43" s="119">
        <v>0</v>
      </c>
      <c r="M43" s="119">
        <v>0</v>
      </c>
      <c r="N43" s="120">
        <v>9</v>
      </c>
    </row>
    <row r="44" spans="1:14" ht="15">
      <c r="A44" s="65"/>
      <c r="B44" s="118"/>
      <c r="C44" s="116"/>
      <c r="D44" s="116"/>
      <c r="E44" s="116"/>
      <c r="F44" s="116"/>
      <c r="G44" s="122"/>
      <c r="H44" s="209"/>
      <c r="I44" s="118"/>
      <c r="J44" s="118"/>
      <c r="K44" s="118"/>
      <c r="L44" s="118"/>
      <c r="M44" s="118"/>
      <c r="N44" s="234"/>
    </row>
    <row r="45" spans="1:14" ht="15">
      <c r="A45" s="64" t="s">
        <v>319</v>
      </c>
      <c r="B45" s="212">
        <f>SUM(B46:B47)</f>
        <v>199</v>
      </c>
      <c r="C45" s="212">
        <f aca="true" t="shared" si="9" ref="C45:N45">SUM(C46:C47)</f>
        <v>1</v>
      </c>
      <c r="D45" s="212">
        <f t="shared" si="9"/>
        <v>24</v>
      </c>
      <c r="E45" s="212">
        <f t="shared" si="9"/>
        <v>7</v>
      </c>
      <c r="F45" s="212">
        <f t="shared" si="9"/>
        <v>1</v>
      </c>
      <c r="G45" s="212">
        <f t="shared" si="9"/>
        <v>88</v>
      </c>
      <c r="H45" s="212">
        <f t="shared" si="9"/>
        <v>23</v>
      </c>
      <c r="I45" s="212">
        <f t="shared" si="9"/>
        <v>0</v>
      </c>
      <c r="J45" s="212">
        <f t="shared" si="9"/>
        <v>0</v>
      </c>
      <c r="K45" s="212">
        <f t="shared" si="9"/>
        <v>3</v>
      </c>
      <c r="L45" s="212">
        <f t="shared" si="9"/>
        <v>1</v>
      </c>
      <c r="M45" s="212">
        <f t="shared" si="9"/>
        <v>0</v>
      </c>
      <c r="N45" s="213">
        <f t="shared" si="9"/>
        <v>51</v>
      </c>
    </row>
    <row r="46" spans="1:14" ht="15">
      <c r="A46" s="65" t="s">
        <v>205</v>
      </c>
      <c r="B46" s="118">
        <f>SUM(C46:N46)</f>
        <v>142</v>
      </c>
      <c r="C46" s="119">
        <v>1</v>
      </c>
      <c r="D46" s="119">
        <v>19</v>
      </c>
      <c r="E46" s="119">
        <v>7</v>
      </c>
      <c r="F46" s="119">
        <v>1</v>
      </c>
      <c r="G46" s="119">
        <v>57</v>
      </c>
      <c r="H46" s="119">
        <v>14</v>
      </c>
      <c r="I46" s="119">
        <v>0</v>
      </c>
      <c r="J46" s="119">
        <v>0</v>
      </c>
      <c r="K46" s="119">
        <v>3</v>
      </c>
      <c r="L46" s="119">
        <v>1</v>
      </c>
      <c r="M46" s="119">
        <v>0</v>
      </c>
      <c r="N46" s="120">
        <v>39</v>
      </c>
    </row>
    <row r="47" spans="1:14" ht="15">
      <c r="A47" s="65" t="s">
        <v>206</v>
      </c>
      <c r="B47" s="118">
        <f>SUM(C47:N47)</f>
        <v>57</v>
      </c>
      <c r="C47" s="119">
        <v>0</v>
      </c>
      <c r="D47" s="119">
        <v>5</v>
      </c>
      <c r="E47" s="119">
        <v>0</v>
      </c>
      <c r="F47" s="119">
        <v>0</v>
      </c>
      <c r="G47" s="119">
        <v>31</v>
      </c>
      <c r="H47" s="119">
        <v>9</v>
      </c>
      <c r="I47" s="119">
        <v>0</v>
      </c>
      <c r="J47" s="119">
        <v>0</v>
      </c>
      <c r="K47" s="119">
        <v>0</v>
      </c>
      <c r="L47" s="119">
        <v>0</v>
      </c>
      <c r="M47" s="119">
        <v>0</v>
      </c>
      <c r="N47" s="120">
        <v>12</v>
      </c>
    </row>
    <row r="48" spans="1:14" ht="15">
      <c r="A48" s="65"/>
      <c r="B48" s="118"/>
      <c r="C48" s="122"/>
      <c r="D48" s="122"/>
      <c r="E48" s="122"/>
      <c r="F48" s="122"/>
      <c r="G48" s="122"/>
      <c r="H48" s="209"/>
      <c r="I48" s="122"/>
      <c r="J48" s="122"/>
      <c r="K48" s="122"/>
      <c r="L48" s="160"/>
      <c r="M48" s="160"/>
      <c r="N48" s="161"/>
    </row>
    <row r="49" spans="1:14" ht="15">
      <c r="A49" s="64" t="s">
        <v>320</v>
      </c>
      <c r="B49" s="111">
        <f>SUM(B50:B51)</f>
        <v>213</v>
      </c>
      <c r="C49" s="111">
        <f aca="true" t="shared" si="10" ref="C49:N49">SUM(C50:C51)</f>
        <v>0</v>
      </c>
      <c r="D49" s="111">
        <f t="shared" si="10"/>
        <v>22</v>
      </c>
      <c r="E49" s="111">
        <f t="shared" si="10"/>
        <v>15</v>
      </c>
      <c r="F49" s="111">
        <f t="shared" si="10"/>
        <v>0</v>
      </c>
      <c r="G49" s="111">
        <f t="shared" si="10"/>
        <v>84</v>
      </c>
      <c r="H49" s="111">
        <f t="shared" si="10"/>
        <v>28</v>
      </c>
      <c r="I49" s="111">
        <f t="shared" si="10"/>
        <v>1</v>
      </c>
      <c r="J49" s="111">
        <f t="shared" si="10"/>
        <v>0</v>
      </c>
      <c r="K49" s="111">
        <f t="shared" si="10"/>
        <v>1</v>
      </c>
      <c r="L49" s="111">
        <f t="shared" si="10"/>
        <v>0</v>
      </c>
      <c r="M49" s="111">
        <f t="shared" si="10"/>
        <v>0</v>
      </c>
      <c r="N49" s="112">
        <f t="shared" si="10"/>
        <v>62</v>
      </c>
    </row>
    <row r="50" spans="1:14" ht="15">
      <c r="A50" s="65" t="s">
        <v>207</v>
      </c>
      <c r="B50" s="118">
        <f>SUM(C50:N50)</f>
        <v>120</v>
      </c>
      <c r="C50" s="119">
        <v>0</v>
      </c>
      <c r="D50" s="119">
        <v>10</v>
      </c>
      <c r="E50" s="119">
        <v>9</v>
      </c>
      <c r="F50" s="119">
        <v>0</v>
      </c>
      <c r="G50" s="119">
        <v>39</v>
      </c>
      <c r="H50" s="119">
        <v>22</v>
      </c>
      <c r="I50" s="119">
        <v>0</v>
      </c>
      <c r="J50" s="119">
        <v>0</v>
      </c>
      <c r="K50" s="119">
        <v>1</v>
      </c>
      <c r="L50" s="119">
        <v>0</v>
      </c>
      <c r="M50" s="119">
        <v>0</v>
      </c>
      <c r="N50" s="120">
        <v>39</v>
      </c>
    </row>
    <row r="51" spans="1:14" ht="15">
      <c r="A51" s="65" t="s">
        <v>208</v>
      </c>
      <c r="B51" s="118">
        <f>SUM(C51:N51)</f>
        <v>93</v>
      </c>
      <c r="C51" s="119">
        <v>0</v>
      </c>
      <c r="D51" s="119">
        <v>12</v>
      </c>
      <c r="E51" s="119">
        <v>6</v>
      </c>
      <c r="F51" s="119">
        <v>0</v>
      </c>
      <c r="G51" s="119">
        <v>45</v>
      </c>
      <c r="H51" s="119">
        <v>6</v>
      </c>
      <c r="I51" s="119">
        <v>1</v>
      </c>
      <c r="J51" s="119">
        <v>0</v>
      </c>
      <c r="K51" s="119">
        <v>0</v>
      </c>
      <c r="L51" s="119">
        <v>0</v>
      </c>
      <c r="M51" s="119">
        <v>0</v>
      </c>
      <c r="N51" s="120">
        <v>23</v>
      </c>
    </row>
    <row r="52" spans="1:14" ht="15">
      <c r="A52" s="71"/>
      <c r="B52" s="116"/>
      <c r="C52" s="119"/>
      <c r="D52" s="119"/>
      <c r="E52" s="119"/>
      <c r="F52" s="119"/>
      <c r="G52" s="119"/>
      <c r="H52" s="209"/>
      <c r="I52" s="122"/>
      <c r="J52" s="122"/>
      <c r="K52" s="122"/>
      <c r="L52" s="160"/>
      <c r="M52" s="160"/>
      <c r="N52" s="161"/>
    </row>
    <row r="53" spans="1:14" ht="15">
      <c r="A53" s="64" t="s">
        <v>220</v>
      </c>
      <c r="B53" s="212">
        <f>SUM(B54:B56)</f>
        <v>521</v>
      </c>
      <c r="C53" s="212">
        <f aca="true" t="shared" si="11" ref="C53:N53">SUM(C54:C56)</f>
        <v>2</v>
      </c>
      <c r="D53" s="212">
        <f t="shared" si="11"/>
        <v>67</v>
      </c>
      <c r="E53" s="212">
        <f t="shared" si="11"/>
        <v>6</v>
      </c>
      <c r="F53" s="212">
        <f t="shared" si="11"/>
        <v>0</v>
      </c>
      <c r="G53" s="212">
        <f t="shared" si="11"/>
        <v>266</v>
      </c>
      <c r="H53" s="212">
        <f t="shared" si="11"/>
        <v>94</v>
      </c>
      <c r="I53" s="212">
        <f t="shared" si="11"/>
        <v>0</v>
      </c>
      <c r="J53" s="212">
        <f t="shared" si="11"/>
        <v>0</v>
      </c>
      <c r="K53" s="212">
        <f t="shared" si="11"/>
        <v>2</v>
      </c>
      <c r="L53" s="212">
        <f t="shared" si="11"/>
        <v>0</v>
      </c>
      <c r="M53" s="212">
        <f t="shared" si="11"/>
        <v>2</v>
      </c>
      <c r="N53" s="213">
        <f t="shared" si="11"/>
        <v>82</v>
      </c>
    </row>
    <row r="54" spans="1:14" ht="15">
      <c r="A54" s="65" t="s">
        <v>209</v>
      </c>
      <c r="B54" s="118">
        <f>SUM(C54:N54)</f>
        <v>430</v>
      </c>
      <c r="C54" s="119">
        <v>2</v>
      </c>
      <c r="D54" s="119">
        <v>57</v>
      </c>
      <c r="E54" s="119">
        <v>6</v>
      </c>
      <c r="F54" s="119">
        <v>0</v>
      </c>
      <c r="G54" s="119">
        <v>217</v>
      </c>
      <c r="H54" s="119">
        <v>94</v>
      </c>
      <c r="I54" s="119">
        <v>0</v>
      </c>
      <c r="J54" s="119">
        <v>0</v>
      </c>
      <c r="K54" s="119">
        <v>1</v>
      </c>
      <c r="L54" s="119">
        <v>0</v>
      </c>
      <c r="M54" s="119">
        <v>2</v>
      </c>
      <c r="N54" s="120">
        <v>51</v>
      </c>
    </row>
    <row r="55" spans="1:14" ht="15">
      <c r="A55" s="65" t="s">
        <v>211</v>
      </c>
      <c r="B55" s="118">
        <f>SUM(C55:N55)</f>
        <v>0</v>
      </c>
      <c r="C55" s="119">
        <v>0</v>
      </c>
      <c r="D55" s="119">
        <v>0</v>
      </c>
      <c r="E55" s="119">
        <v>0</v>
      </c>
      <c r="F55" s="119">
        <v>0</v>
      </c>
      <c r="G55" s="119">
        <v>0</v>
      </c>
      <c r="H55" s="119">
        <v>0</v>
      </c>
      <c r="I55" s="119">
        <v>0</v>
      </c>
      <c r="J55" s="119">
        <v>0</v>
      </c>
      <c r="K55" s="119">
        <v>0</v>
      </c>
      <c r="L55" s="119">
        <v>0</v>
      </c>
      <c r="M55" s="119">
        <v>0</v>
      </c>
      <c r="N55" s="120">
        <v>0</v>
      </c>
    </row>
    <row r="56" spans="1:14" ht="15">
      <c r="A56" s="65" t="s">
        <v>210</v>
      </c>
      <c r="B56" s="118">
        <f>SUM(C56:N56)</f>
        <v>91</v>
      </c>
      <c r="C56" s="119">
        <v>0</v>
      </c>
      <c r="D56" s="119">
        <v>10</v>
      </c>
      <c r="E56" s="119">
        <v>0</v>
      </c>
      <c r="F56" s="119">
        <v>0</v>
      </c>
      <c r="G56" s="119">
        <v>49</v>
      </c>
      <c r="H56" s="119">
        <v>0</v>
      </c>
      <c r="I56" s="119">
        <v>0</v>
      </c>
      <c r="J56" s="119">
        <v>0</v>
      </c>
      <c r="K56" s="119">
        <v>1</v>
      </c>
      <c r="L56" s="119">
        <v>0</v>
      </c>
      <c r="M56" s="119">
        <v>0</v>
      </c>
      <c r="N56" s="120">
        <v>31</v>
      </c>
    </row>
    <row r="57" spans="1:14" ht="15">
      <c r="A57" s="65"/>
      <c r="B57" s="118"/>
      <c r="C57" s="119"/>
      <c r="D57" s="119"/>
      <c r="E57" s="119"/>
      <c r="F57" s="119"/>
      <c r="G57" s="122"/>
      <c r="H57" s="209"/>
      <c r="I57" s="116"/>
      <c r="J57" s="116"/>
      <c r="K57" s="116"/>
      <c r="L57" s="116"/>
      <c r="M57" s="116"/>
      <c r="N57" s="117"/>
    </row>
    <row r="58" spans="1:14" ht="15">
      <c r="A58" s="64" t="s">
        <v>221</v>
      </c>
      <c r="B58" s="111">
        <f>SUM(B59)</f>
        <v>296</v>
      </c>
      <c r="C58" s="111">
        <f aca="true" t="shared" si="12" ref="C58:N58">SUM(C59)</f>
        <v>7</v>
      </c>
      <c r="D58" s="111">
        <f t="shared" si="12"/>
        <v>33</v>
      </c>
      <c r="E58" s="111">
        <f t="shared" si="12"/>
        <v>43</v>
      </c>
      <c r="F58" s="111">
        <f t="shared" si="12"/>
        <v>0</v>
      </c>
      <c r="G58" s="111">
        <f t="shared" si="12"/>
        <v>91</v>
      </c>
      <c r="H58" s="111">
        <f t="shared" si="12"/>
        <v>54</v>
      </c>
      <c r="I58" s="111">
        <f t="shared" si="12"/>
        <v>0</v>
      </c>
      <c r="J58" s="111">
        <f t="shared" si="12"/>
        <v>0</v>
      </c>
      <c r="K58" s="111">
        <f t="shared" si="12"/>
        <v>8</v>
      </c>
      <c r="L58" s="111">
        <f t="shared" si="12"/>
        <v>0</v>
      </c>
      <c r="M58" s="111">
        <f t="shared" si="12"/>
        <v>0</v>
      </c>
      <c r="N58" s="112">
        <f t="shared" si="12"/>
        <v>60</v>
      </c>
    </row>
    <row r="59" spans="1:14" ht="15">
      <c r="A59" s="65" t="s">
        <v>212</v>
      </c>
      <c r="B59" s="118">
        <f>SUM(C59:N59)</f>
        <v>296</v>
      </c>
      <c r="C59" s="119">
        <v>7</v>
      </c>
      <c r="D59" s="119">
        <v>33</v>
      </c>
      <c r="E59" s="119">
        <v>43</v>
      </c>
      <c r="F59" s="119">
        <v>0</v>
      </c>
      <c r="G59" s="119">
        <v>91</v>
      </c>
      <c r="H59" s="119">
        <v>54</v>
      </c>
      <c r="I59" s="119">
        <v>0</v>
      </c>
      <c r="J59" s="119">
        <v>0</v>
      </c>
      <c r="K59" s="119">
        <v>8</v>
      </c>
      <c r="L59" s="119">
        <v>0</v>
      </c>
      <c r="M59" s="119">
        <v>0</v>
      </c>
      <c r="N59" s="120">
        <v>60</v>
      </c>
    </row>
    <row r="60" spans="1:14" ht="15">
      <c r="A60" s="65"/>
      <c r="B60" s="118"/>
      <c r="C60" s="119"/>
      <c r="D60" s="119"/>
      <c r="E60" s="119"/>
      <c r="F60" s="119"/>
      <c r="G60" s="122"/>
      <c r="H60" s="209"/>
      <c r="I60" s="116"/>
      <c r="J60" s="116"/>
      <c r="K60" s="116"/>
      <c r="L60" s="116"/>
      <c r="M60" s="116"/>
      <c r="N60" s="117"/>
    </row>
    <row r="61" spans="1:14" ht="15">
      <c r="A61" s="64" t="s">
        <v>222</v>
      </c>
      <c r="B61" s="111">
        <f>SUM(B62:B64)</f>
        <v>304</v>
      </c>
      <c r="C61" s="111">
        <f aca="true" t="shared" si="13" ref="C61:N61">SUM(C62:C64)</f>
        <v>6</v>
      </c>
      <c r="D61" s="111">
        <f t="shared" si="13"/>
        <v>35</v>
      </c>
      <c r="E61" s="111">
        <f t="shared" si="13"/>
        <v>7</v>
      </c>
      <c r="F61" s="111">
        <f t="shared" si="13"/>
        <v>0</v>
      </c>
      <c r="G61" s="111">
        <f t="shared" si="13"/>
        <v>129</v>
      </c>
      <c r="H61" s="111">
        <f t="shared" si="13"/>
        <v>78</v>
      </c>
      <c r="I61" s="111">
        <f t="shared" si="13"/>
        <v>2</v>
      </c>
      <c r="J61" s="111">
        <f t="shared" si="13"/>
        <v>19</v>
      </c>
      <c r="K61" s="111">
        <f t="shared" si="13"/>
        <v>1</v>
      </c>
      <c r="L61" s="111">
        <f t="shared" si="13"/>
        <v>0</v>
      </c>
      <c r="M61" s="111">
        <f t="shared" si="13"/>
        <v>1</v>
      </c>
      <c r="N61" s="112">
        <f t="shared" si="13"/>
        <v>26</v>
      </c>
    </row>
    <row r="62" spans="1:14" ht="15">
      <c r="A62" s="65" t="s">
        <v>213</v>
      </c>
      <c r="B62" s="118">
        <f>SUM(C62:N62)</f>
        <v>144</v>
      </c>
      <c r="C62" s="119">
        <v>1</v>
      </c>
      <c r="D62" s="119">
        <v>13</v>
      </c>
      <c r="E62" s="119">
        <v>1</v>
      </c>
      <c r="F62" s="119">
        <v>0</v>
      </c>
      <c r="G62" s="119">
        <v>44</v>
      </c>
      <c r="H62" s="119">
        <v>63</v>
      </c>
      <c r="I62" s="119">
        <v>0</v>
      </c>
      <c r="J62" s="119">
        <v>1</v>
      </c>
      <c r="K62" s="119">
        <v>1</v>
      </c>
      <c r="L62" s="119">
        <v>0</v>
      </c>
      <c r="M62" s="119">
        <v>0</v>
      </c>
      <c r="N62" s="120">
        <v>20</v>
      </c>
    </row>
    <row r="63" spans="1:14" ht="15">
      <c r="A63" s="65" t="s">
        <v>214</v>
      </c>
      <c r="B63" s="118">
        <f>SUM(C63:N63)</f>
        <v>71</v>
      </c>
      <c r="C63" s="119">
        <v>2</v>
      </c>
      <c r="D63" s="119">
        <v>12</v>
      </c>
      <c r="E63" s="119">
        <v>1</v>
      </c>
      <c r="F63" s="119">
        <v>0</v>
      </c>
      <c r="G63" s="119">
        <v>30</v>
      </c>
      <c r="H63" s="119">
        <v>2</v>
      </c>
      <c r="I63" s="119">
        <v>1</v>
      </c>
      <c r="J63" s="119">
        <v>18</v>
      </c>
      <c r="K63" s="119">
        <v>0</v>
      </c>
      <c r="L63" s="119">
        <v>0</v>
      </c>
      <c r="M63" s="119">
        <v>1</v>
      </c>
      <c r="N63" s="120">
        <v>4</v>
      </c>
    </row>
    <row r="64" spans="1:14" ht="15">
      <c r="A64" s="65" t="s">
        <v>215</v>
      </c>
      <c r="B64" s="118">
        <f>SUM(C64:N64)</f>
        <v>89</v>
      </c>
      <c r="C64" s="119">
        <v>3</v>
      </c>
      <c r="D64" s="119">
        <v>10</v>
      </c>
      <c r="E64" s="119">
        <v>5</v>
      </c>
      <c r="F64" s="119">
        <v>0</v>
      </c>
      <c r="G64" s="119">
        <v>55</v>
      </c>
      <c r="H64" s="119">
        <v>13</v>
      </c>
      <c r="I64" s="119">
        <v>1</v>
      </c>
      <c r="J64" s="119">
        <v>0</v>
      </c>
      <c r="K64" s="119">
        <v>0</v>
      </c>
      <c r="L64" s="119">
        <v>0</v>
      </c>
      <c r="M64" s="119">
        <v>0</v>
      </c>
      <c r="N64" s="120">
        <v>2</v>
      </c>
    </row>
    <row r="65" spans="1:14" ht="15">
      <c r="A65" s="65"/>
      <c r="B65" s="118"/>
      <c r="C65" s="119"/>
      <c r="D65" s="119"/>
      <c r="E65" s="119"/>
      <c r="F65" s="119"/>
      <c r="G65" s="122"/>
      <c r="H65" s="209"/>
      <c r="I65" s="116"/>
      <c r="J65" s="116"/>
      <c r="K65" s="116"/>
      <c r="L65" s="116"/>
      <c r="M65" s="116"/>
      <c r="N65" s="117"/>
    </row>
    <row r="66" spans="1:14" ht="15">
      <c r="A66" s="64" t="s">
        <v>321</v>
      </c>
      <c r="B66" s="212">
        <f>SUM(B67)</f>
        <v>447</v>
      </c>
      <c r="C66" s="212">
        <f aca="true" t="shared" si="14" ref="C66:N66">SUM(C67)</f>
        <v>10</v>
      </c>
      <c r="D66" s="212">
        <f t="shared" si="14"/>
        <v>21</v>
      </c>
      <c r="E66" s="212">
        <f t="shared" si="14"/>
        <v>1</v>
      </c>
      <c r="F66" s="212">
        <f t="shared" si="14"/>
        <v>0</v>
      </c>
      <c r="G66" s="212">
        <f t="shared" si="14"/>
        <v>308</v>
      </c>
      <c r="H66" s="212">
        <f t="shared" si="14"/>
        <v>30</v>
      </c>
      <c r="I66" s="212">
        <f t="shared" si="14"/>
        <v>0</v>
      </c>
      <c r="J66" s="212">
        <f t="shared" si="14"/>
        <v>6</v>
      </c>
      <c r="K66" s="212">
        <f t="shared" si="14"/>
        <v>6</v>
      </c>
      <c r="L66" s="212">
        <f t="shared" si="14"/>
        <v>0</v>
      </c>
      <c r="M66" s="212">
        <f t="shared" si="14"/>
        <v>2</v>
      </c>
      <c r="N66" s="213">
        <f t="shared" si="14"/>
        <v>63</v>
      </c>
    </row>
    <row r="67" spans="1:14" ht="15">
      <c r="A67" s="65" t="s">
        <v>216</v>
      </c>
      <c r="B67" s="118">
        <f>SUM(C67:N67)</f>
        <v>447</v>
      </c>
      <c r="C67" s="119">
        <v>10</v>
      </c>
      <c r="D67" s="119">
        <v>21</v>
      </c>
      <c r="E67" s="119">
        <v>1</v>
      </c>
      <c r="F67" s="119">
        <v>0</v>
      </c>
      <c r="G67" s="119">
        <v>308</v>
      </c>
      <c r="H67" s="119">
        <v>30</v>
      </c>
      <c r="I67" s="119">
        <v>0</v>
      </c>
      <c r="J67" s="119">
        <v>6</v>
      </c>
      <c r="K67" s="119">
        <v>6</v>
      </c>
      <c r="L67" s="119">
        <v>0</v>
      </c>
      <c r="M67" s="119">
        <v>2</v>
      </c>
      <c r="N67" s="120">
        <v>63</v>
      </c>
    </row>
    <row r="68" spans="1:14" ht="15">
      <c r="A68" s="65" t="s">
        <v>217</v>
      </c>
      <c r="B68" s="118">
        <f>SUM(C68:N68)</f>
        <v>0</v>
      </c>
      <c r="C68" s="119">
        <v>0</v>
      </c>
      <c r="D68" s="119">
        <v>0</v>
      </c>
      <c r="E68" s="119">
        <v>0</v>
      </c>
      <c r="F68" s="119">
        <v>0</v>
      </c>
      <c r="G68" s="119">
        <v>0</v>
      </c>
      <c r="H68" s="119">
        <v>0</v>
      </c>
      <c r="I68" s="119">
        <v>0</v>
      </c>
      <c r="J68" s="119">
        <v>0</v>
      </c>
      <c r="K68" s="119">
        <v>0</v>
      </c>
      <c r="L68" s="119">
        <v>0</v>
      </c>
      <c r="M68" s="119">
        <v>0</v>
      </c>
      <c r="N68" s="120">
        <v>0</v>
      </c>
    </row>
    <row r="69" spans="1:14" ht="15">
      <c r="A69" s="65"/>
      <c r="B69" s="118"/>
      <c r="C69" s="119"/>
      <c r="D69" s="119"/>
      <c r="E69" s="119"/>
      <c r="F69" s="119"/>
      <c r="G69" s="122"/>
      <c r="H69" s="209"/>
      <c r="I69" s="116"/>
      <c r="J69" s="116"/>
      <c r="K69" s="116"/>
      <c r="L69" s="116"/>
      <c r="M69" s="116"/>
      <c r="N69" s="117"/>
    </row>
    <row r="70" spans="1:14" ht="15">
      <c r="A70" s="64" t="s">
        <v>322</v>
      </c>
      <c r="B70" s="111">
        <f>SUM(B71:B73)</f>
        <v>312</v>
      </c>
      <c r="C70" s="111">
        <f aca="true" t="shared" si="15" ref="C70:N70">SUM(C71:C73)</f>
        <v>19</v>
      </c>
      <c r="D70" s="111">
        <f t="shared" si="15"/>
        <v>23</v>
      </c>
      <c r="E70" s="111">
        <f t="shared" si="15"/>
        <v>7</v>
      </c>
      <c r="F70" s="111">
        <f t="shared" si="15"/>
        <v>0</v>
      </c>
      <c r="G70" s="111">
        <f t="shared" si="15"/>
        <v>130</v>
      </c>
      <c r="H70" s="111">
        <f t="shared" si="15"/>
        <v>54</v>
      </c>
      <c r="I70" s="111">
        <f t="shared" si="15"/>
        <v>0</v>
      </c>
      <c r="J70" s="111">
        <f t="shared" si="15"/>
        <v>0</v>
      </c>
      <c r="K70" s="111">
        <f t="shared" si="15"/>
        <v>38</v>
      </c>
      <c r="L70" s="111">
        <f t="shared" si="15"/>
        <v>0</v>
      </c>
      <c r="M70" s="111">
        <f t="shared" si="15"/>
        <v>0</v>
      </c>
      <c r="N70" s="112">
        <f t="shared" si="15"/>
        <v>41</v>
      </c>
    </row>
    <row r="71" spans="1:14" ht="15">
      <c r="A71" s="75" t="s">
        <v>218</v>
      </c>
      <c r="B71" s="118">
        <f>SUM(C71:N71)</f>
        <v>223</v>
      </c>
      <c r="C71" s="119">
        <v>19</v>
      </c>
      <c r="D71" s="119">
        <v>17</v>
      </c>
      <c r="E71" s="119">
        <v>5</v>
      </c>
      <c r="F71" s="119">
        <v>0</v>
      </c>
      <c r="G71" s="119">
        <v>88</v>
      </c>
      <c r="H71" s="119">
        <v>35</v>
      </c>
      <c r="I71" s="119">
        <v>0</v>
      </c>
      <c r="J71" s="119">
        <v>0</v>
      </c>
      <c r="K71" s="119">
        <v>38</v>
      </c>
      <c r="L71" s="119">
        <v>0</v>
      </c>
      <c r="M71" s="119">
        <v>0</v>
      </c>
      <c r="N71" s="120">
        <v>21</v>
      </c>
    </row>
    <row r="72" spans="1:14" ht="15">
      <c r="A72" s="75" t="s">
        <v>133</v>
      </c>
      <c r="B72" s="118">
        <f>SUM(C72:N72)</f>
        <v>0</v>
      </c>
      <c r="C72" s="119">
        <v>0</v>
      </c>
      <c r="D72" s="119">
        <v>0</v>
      </c>
      <c r="E72" s="119">
        <v>0</v>
      </c>
      <c r="F72" s="119">
        <v>0</v>
      </c>
      <c r="G72" s="119">
        <v>0</v>
      </c>
      <c r="H72" s="119">
        <v>0</v>
      </c>
      <c r="I72" s="119">
        <v>0</v>
      </c>
      <c r="J72" s="119">
        <v>0</v>
      </c>
      <c r="K72" s="119">
        <v>0</v>
      </c>
      <c r="L72" s="119">
        <v>0</v>
      </c>
      <c r="M72" s="119">
        <v>0</v>
      </c>
      <c r="N72" s="120">
        <v>0</v>
      </c>
    </row>
    <row r="73" spans="1:14" ht="15">
      <c r="A73" s="77" t="s">
        <v>139</v>
      </c>
      <c r="B73" s="130">
        <f>SUM(C73:N73)</f>
        <v>89</v>
      </c>
      <c r="C73" s="131">
        <v>0</v>
      </c>
      <c r="D73" s="131">
        <v>6</v>
      </c>
      <c r="E73" s="131">
        <v>2</v>
      </c>
      <c r="F73" s="131">
        <v>0</v>
      </c>
      <c r="G73" s="131">
        <v>42</v>
      </c>
      <c r="H73" s="131">
        <v>19</v>
      </c>
      <c r="I73" s="131">
        <v>0</v>
      </c>
      <c r="J73" s="131">
        <v>0</v>
      </c>
      <c r="K73" s="131">
        <v>0</v>
      </c>
      <c r="L73" s="131">
        <v>0</v>
      </c>
      <c r="M73" s="131">
        <v>0</v>
      </c>
      <c r="N73" s="132">
        <v>20</v>
      </c>
    </row>
    <row r="74" ht="15">
      <c r="A74" s="80" t="s">
        <v>566</v>
      </c>
    </row>
  </sheetData>
  <sheetProtection/>
  <mergeCells count="2">
    <mergeCell ref="A3:N3"/>
    <mergeCell ref="C5:N5"/>
  </mergeCells>
  <printOptions horizontalCentered="1" verticalCentered="1"/>
  <pageMargins left="0" right="0" top="0.3937007874015748" bottom="0.3937007874015748" header="0.5118110236220472" footer="0.5118110236220472"/>
  <pageSetup horizontalDpi="300" verticalDpi="300" orientation="landscape" scale="35"/>
  <colBreaks count="1" manualBreakCount="1">
    <brk id="14" max="74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E52"/>
  <sheetViews>
    <sheetView zoomScale="75" zoomScaleNormal="75" zoomScaleSheetLayoutView="40" zoomScalePageLayoutView="0" workbookViewId="0" topLeftCell="A1">
      <selection activeCell="A3" sqref="A3:E6"/>
    </sheetView>
  </sheetViews>
  <sheetFormatPr defaultColWidth="26.57421875" defaultRowHeight="12.75"/>
  <cols>
    <col min="1" max="1" width="60.140625" style="80" customWidth="1"/>
    <col min="2" max="3" width="26.421875" style="80" customWidth="1"/>
    <col min="4" max="4" width="83.421875" style="80" customWidth="1"/>
    <col min="5" max="16384" width="26.421875" style="80" customWidth="1"/>
  </cols>
  <sheetData>
    <row r="1" ht="15">
      <c r="A1" s="335" t="s">
        <v>35</v>
      </c>
    </row>
    <row r="2" spans="2:5" ht="15">
      <c r="B2" s="178"/>
      <c r="C2" s="178"/>
      <c r="D2" s="178"/>
      <c r="E2" s="178"/>
    </row>
    <row r="3" spans="1:5" ht="15">
      <c r="A3" s="195" t="s">
        <v>300</v>
      </c>
      <c r="B3" s="195"/>
      <c r="C3" s="195"/>
      <c r="D3" s="195"/>
      <c r="E3" s="195"/>
    </row>
    <row r="4" spans="1:5" ht="15">
      <c r="A4" s="84" t="s">
        <v>178</v>
      </c>
      <c r="B4" s="84"/>
      <c r="C4" s="84"/>
      <c r="D4" s="84"/>
      <c r="E4" s="84"/>
    </row>
    <row r="5" spans="1:5" ht="15">
      <c r="A5" s="197"/>
      <c r="B5" s="196"/>
      <c r="C5" s="136"/>
      <c r="D5" s="136"/>
      <c r="E5" s="196"/>
    </row>
    <row r="6" spans="1:5" ht="15">
      <c r="A6" s="136"/>
      <c r="B6" s="197" t="s">
        <v>585</v>
      </c>
      <c r="C6" s="136"/>
      <c r="D6" s="172"/>
      <c r="E6" s="197" t="s">
        <v>585</v>
      </c>
    </row>
    <row r="7" spans="1:5" ht="15">
      <c r="A7" s="352"/>
      <c r="B7" s="133"/>
      <c r="C7" s="82"/>
      <c r="D7" s="133"/>
      <c r="E7" s="133"/>
    </row>
    <row r="8" spans="1:5" ht="15">
      <c r="A8" s="51" t="s">
        <v>586</v>
      </c>
      <c r="B8" s="178">
        <f>SUM(B10:B45)</f>
        <v>5448</v>
      </c>
      <c r="C8" s="153"/>
      <c r="D8" s="51" t="s">
        <v>587</v>
      </c>
      <c r="E8" s="178">
        <f>SUM(E10:E17)</f>
        <v>22</v>
      </c>
    </row>
    <row r="9" spans="2:5" ht="15">
      <c r="B9" s="133"/>
      <c r="C9" s="153"/>
      <c r="D9" s="153"/>
      <c r="E9" s="133"/>
    </row>
    <row r="10" spans="1:5" ht="15">
      <c r="A10" s="82" t="s">
        <v>588</v>
      </c>
      <c r="B10" s="353">
        <v>635</v>
      </c>
      <c r="C10" s="153"/>
      <c r="D10" s="153" t="s">
        <v>250</v>
      </c>
      <c r="E10" s="184">
        <v>1</v>
      </c>
    </row>
    <row r="11" spans="1:5" ht="15">
      <c r="A11" s="82" t="s">
        <v>589</v>
      </c>
      <c r="B11" s="353">
        <v>164</v>
      </c>
      <c r="C11" s="153"/>
      <c r="D11" s="82" t="s">
        <v>310</v>
      </c>
      <c r="E11" s="184">
        <v>3</v>
      </c>
    </row>
    <row r="12" spans="1:5" ht="15">
      <c r="A12" s="82" t="s">
        <v>406</v>
      </c>
      <c r="B12" s="353">
        <v>204</v>
      </c>
      <c r="C12" s="153"/>
      <c r="D12" s="153" t="s">
        <v>411</v>
      </c>
      <c r="E12" s="184">
        <v>1</v>
      </c>
    </row>
    <row r="13" spans="1:5" ht="15">
      <c r="A13" s="82" t="s">
        <v>407</v>
      </c>
      <c r="B13" s="353">
        <v>235</v>
      </c>
      <c r="C13" s="153"/>
      <c r="D13" s="82" t="s">
        <v>225</v>
      </c>
      <c r="E13" s="184">
        <v>1</v>
      </c>
    </row>
    <row r="14" spans="1:5" ht="15">
      <c r="A14" s="82" t="s">
        <v>408</v>
      </c>
      <c r="B14" s="353">
        <v>31</v>
      </c>
      <c r="C14" s="153"/>
      <c r="D14" s="82" t="s">
        <v>337</v>
      </c>
      <c r="E14" s="184">
        <v>11</v>
      </c>
    </row>
    <row r="15" spans="1:5" ht="15">
      <c r="A15" s="82" t="s">
        <v>409</v>
      </c>
      <c r="B15" s="353">
        <v>450</v>
      </c>
      <c r="C15" s="153"/>
      <c r="D15" s="52" t="s">
        <v>139</v>
      </c>
      <c r="E15" s="184">
        <v>2</v>
      </c>
    </row>
    <row r="16" spans="1:5" ht="15">
      <c r="A16" s="82" t="s">
        <v>269</v>
      </c>
      <c r="B16" s="353">
        <v>3</v>
      </c>
      <c r="C16" s="153"/>
      <c r="D16" s="80" t="s">
        <v>223</v>
      </c>
      <c r="E16" s="184">
        <v>2</v>
      </c>
    </row>
    <row r="17" spans="1:5" ht="15">
      <c r="A17" s="82" t="s">
        <v>553</v>
      </c>
      <c r="B17" s="353">
        <v>244</v>
      </c>
      <c r="C17" s="153"/>
      <c r="D17" s="80" t="s">
        <v>125</v>
      </c>
      <c r="E17" s="184">
        <v>1</v>
      </c>
    </row>
    <row r="18" spans="1:3" ht="15">
      <c r="A18" s="82" t="s">
        <v>410</v>
      </c>
      <c r="B18" s="353">
        <v>359</v>
      </c>
      <c r="C18" s="153"/>
    </row>
    <row r="19" spans="1:3" ht="15">
      <c r="A19" s="82" t="s">
        <v>267</v>
      </c>
      <c r="B19" s="353">
        <v>62</v>
      </c>
      <c r="C19" s="153"/>
    </row>
    <row r="20" spans="1:5" ht="15">
      <c r="A20" s="82" t="s">
        <v>596</v>
      </c>
      <c r="B20" s="353">
        <v>91</v>
      </c>
      <c r="C20" s="153"/>
      <c r="D20" s="177" t="s">
        <v>615</v>
      </c>
      <c r="E20" s="183">
        <f>SUM(E22:E31)</f>
        <v>446</v>
      </c>
    </row>
    <row r="21" spans="1:5" ht="15">
      <c r="A21" s="82" t="s">
        <v>598</v>
      </c>
      <c r="B21" s="353">
        <v>78</v>
      </c>
      <c r="C21" s="153"/>
      <c r="D21" s="82"/>
      <c r="E21" s="167"/>
    </row>
    <row r="22" spans="1:5" ht="15">
      <c r="A22" s="82" t="s">
        <v>412</v>
      </c>
      <c r="B22" s="353">
        <v>184</v>
      </c>
      <c r="C22" s="153"/>
      <c r="D22" s="82" t="s">
        <v>414</v>
      </c>
      <c r="E22" s="184">
        <v>59</v>
      </c>
    </row>
    <row r="23" spans="1:5" s="52" customFormat="1" ht="15">
      <c r="A23" s="82" t="s">
        <v>306</v>
      </c>
      <c r="B23" s="354">
        <v>46</v>
      </c>
      <c r="C23" s="153"/>
      <c r="D23" s="82" t="s">
        <v>190</v>
      </c>
      <c r="E23" s="184">
        <v>39</v>
      </c>
    </row>
    <row r="24" spans="1:5" s="52" customFormat="1" ht="15">
      <c r="A24" s="82" t="s">
        <v>138</v>
      </c>
      <c r="B24" s="354">
        <v>2</v>
      </c>
      <c r="C24" s="153"/>
      <c r="D24" s="82" t="s">
        <v>327</v>
      </c>
      <c r="E24" s="184">
        <v>85</v>
      </c>
    </row>
    <row r="25" spans="1:5" ht="15">
      <c r="A25" s="82" t="s">
        <v>554</v>
      </c>
      <c r="B25" s="353">
        <v>220</v>
      </c>
      <c r="C25" s="153"/>
      <c r="D25" s="82" t="s">
        <v>191</v>
      </c>
      <c r="E25" s="184">
        <v>3</v>
      </c>
    </row>
    <row r="26" spans="1:5" ht="15">
      <c r="A26" s="82" t="s">
        <v>413</v>
      </c>
      <c r="B26" s="353">
        <v>76</v>
      </c>
      <c r="C26" s="153"/>
      <c r="D26" s="80" t="s">
        <v>226</v>
      </c>
      <c r="E26" s="184">
        <v>7</v>
      </c>
    </row>
    <row r="27" spans="1:5" ht="15">
      <c r="A27" s="82" t="s">
        <v>560</v>
      </c>
      <c r="B27" s="353">
        <v>64</v>
      </c>
      <c r="C27" s="153"/>
      <c r="D27" s="82" t="s">
        <v>227</v>
      </c>
      <c r="E27" s="184">
        <v>242</v>
      </c>
    </row>
    <row r="28" spans="1:5" ht="15">
      <c r="A28" s="82" t="s">
        <v>555</v>
      </c>
      <c r="B28" s="353">
        <v>267</v>
      </c>
      <c r="C28" s="153"/>
      <c r="D28" s="82" t="s">
        <v>329</v>
      </c>
      <c r="E28" s="184">
        <v>1</v>
      </c>
    </row>
    <row r="29" spans="1:5" ht="15">
      <c r="A29" s="82" t="s">
        <v>603</v>
      </c>
      <c r="B29" s="353">
        <v>57</v>
      </c>
      <c r="C29" s="153"/>
      <c r="D29" s="82" t="s">
        <v>416</v>
      </c>
      <c r="E29" s="184">
        <v>2</v>
      </c>
    </row>
    <row r="30" spans="1:5" ht="15">
      <c r="A30" s="82" t="s">
        <v>561</v>
      </c>
      <c r="B30" s="353">
        <v>42</v>
      </c>
      <c r="C30" s="153"/>
      <c r="D30" s="82" t="s">
        <v>326</v>
      </c>
      <c r="E30" s="184">
        <v>2</v>
      </c>
    </row>
    <row r="31" spans="1:5" ht="15">
      <c r="A31" s="82" t="s">
        <v>562</v>
      </c>
      <c r="B31" s="353">
        <v>139</v>
      </c>
      <c r="C31" s="153"/>
      <c r="D31" s="82" t="s">
        <v>363</v>
      </c>
      <c r="E31" s="184">
        <v>6</v>
      </c>
    </row>
    <row r="32" spans="1:3" ht="15">
      <c r="A32" s="153" t="s">
        <v>415</v>
      </c>
      <c r="B32" s="353">
        <v>57</v>
      </c>
      <c r="C32" s="153"/>
    </row>
    <row r="33" spans="1:3" ht="15">
      <c r="A33" s="82" t="s">
        <v>608</v>
      </c>
      <c r="B33" s="353">
        <v>120</v>
      </c>
      <c r="C33" s="153"/>
    </row>
    <row r="34" spans="1:5" ht="15">
      <c r="A34" s="82" t="s">
        <v>610</v>
      </c>
      <c r="B34" s="353">
        <v>93</v>
      </c>
      <c r="C34" s="153"/>
      <c r="D34" s="51" t="s">
        <v>301</v>
      </c>
      <c r="E34" s="183">
        <f>SUM(E35:E42)</f>
        <v>218</v>
      </c>
    </row>
    <row r="35" spans="1:5" ht="15">
      <c r="A35" s="82" t="s">
        <v>557</v>
      </c>
      <c r="B35" s="353">
        <v>389</v>
      </c>
      <c r="C35" s="153"/>
      <c r="D35" s="153"/>
      <c r="E35" s="353"/>
    </row>
    <row r="36" spans="1:5" ht="15">
      <c r="A36" s="82" t="s">
        <v>613</v>
      </c>
      <c r="B36" s="353">
        <v>38</v>
      </c>
      <c r="C36" s="153"/>
      <c r="D36" s="153" t="s">
        <v>590</v>
      </c>
      <c r="E36" s="353">
        <v>58</v>
      </c>
    </row>
    <row r="37" spans="1:5" ht="15">
      <c r="A37" s="82" t="s">
        <v>612</v>
      </c>
      <c r="B37" s="353">
        <v>90</v>
      </c>
      <c r="C37" s="153"/>
      <c r="D37" s="153" t="s">
        <v>417</v>
      </c>
      <c r="E37" s="353">
        <v>95</v>
      </c>
    </row>
    <row r="38" spans="1:5" ht="15">
      <c r="A38" s="82" t="s">
        <v>614</v>
      </c>
      <c r="B38" s="353">
        <v>142</v>
      </c>
      <c r="C38" s="153"/>
      <c r="D38" s="82" t="s">
        <v>554</v>
      </c>
      <c r="E38" s="353">
        <v>35</v>
      </c>
    </row>
    <row r="39" spans="1:5" ht="15">
      <c r="A39" s="82" t="s">
        <v>616</v>
      </c>
      <c r="B39" s="353">
        <v>66</v>
      </c>
      <c r="C39" s="153"/>
      <c r="D39" s="82" t="s">
        <v>557</v>
      </c>
      <c r="E39" s="353">
        <v>5</v>
      </c>
    </row>
    <row r="40" spans="1:5" ht="15">
      <c r="A40" s="82" t="s">
        <v>617</v>
      </c>
      <c r="B40" s="353">
        <v>86</v>
      </c>
      <c r="C40" s="153"/>
      <c r="D40" s="82" t="s">
        <v>564</v>
      </c>
      <c r="E40" s="353">
        <v>17</v>
      </c>
    </row>
    <row r="41" spans="1:5" ht="15">
      <c r="A41" s="82" t="s">
        <v>311</v>
      </c>
      <c r="B41" s="353">
        <v>31</v>
      </c>
      <c r="C41" s="153"/>
      <c r="D41" s="82" t="s">
        <v>620</v>
      </c>
      <c r="E41" s="353">
        <v>8</v>
      </c>
    </row>
    <row r="42" spans="1:3" ht="15">
      <c r="A42" s="82" t="s">
        <v>619</v>
      </c>
      <c r="B42" s="353">
        <v>406</v>
      </c>
      <c r="C42" s="153"/>
    </row>
    <row r="43" spans="1:3" ht="15">
      <c r="A43" s="82" t="s">
        <v>620</v>
      </c>
      <c r="B43" s="353">
        <v>166</v>
      </c>
      <c r="C43" s="153"/>
    </row>
    <row r="44" spans="1:3" ht="15">
      <c r="A44" s="355" t="s">
        <v>430</v>
      </c>
      <c r="B44" s="353">
        <v>87</v>
      </c>
      <c r="C44" s="153"/>
    </row>
    <row r="45" spans="1:5" ht="15">
      <c r="A45" s="82" t="s">
        <v>431</v>
      </c>
      <c r="B45" s="353">
        <v>24</v>
      </c>
      <c r="C45" s="153"/>
      <c r="E45" s="129"/>
    </row>
    <row r="46" spans="3:5" ht="15">
      <c r="C46" s="153"/>
      <c r="E46" s="129"/>
    </row>
    <row r="47" spans="1:5" ht="15">
      <c r="A47" s="129"/>
      <c r="B47" s="129"/>
      <c r="E47" s="178">
        <f>B8+E8+E20+E34</f>
        <v>6134</v>
      </c>
    </row>
    <row r="48" spans="1:5" ht="15">
      <c r="A48" s="189"/>
      <c r="B48" s="189"/>
      <c r="C48" s="189"/>
      <c r="D48" s="191" t="s">
        <v>549</v>
      </c>
      <c r="E48" s="356"/>
    </row>
    <row r="49" spans="1:4" ht="15">
      <c r="A49" s="52" t="s">
        <v>581</v>
      </c>
      <c r="D49" s="178"/>
    </row>
    <row r="50" ht="15">
      <c r="C50" s="153"/>
    </row>
    <row r="51" ht="15">
      <c r="C51" s="129"/>
    </row>
    <row r="52" ht="15">
      <c r="C52" s="129"/>
    </row>
  </sheetData>
  <sheetProtection/>
  <mergeCells count="2">
    <mergeCell ref="A3:E3"/>
    <mergeCell ref="A4:E4"/>
  </mergeCells>
  <printOptions horizontalCentered="1" verticalCentered="1"/>
  <pageMargins left="0.7479166666666667" right="0.7479166666666667" top="0.75" bottom="0.81" header="0.5118055555555556" footer="0.5118055555555556"/>
  <pageSetup horizontalDpi="300" verticalDpi="300" orientation="landscape" scale="5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75"/>
  <sheetViews>
    <sheetView zoomScale="50" zoomScaleNormal="50" zoomScaleSheetLayoutView="70" zoomScalePageLayoutView="0" workbookViewId="0" topLeftCell="A1">
      <selection activeCell="T40" sqref="T40"/>
    </sheetView>
  </sheetViews>
  <sheetFormatPr defaultColWidth="11.57421875" defaultRowHeight="12.75"/>
  <cols>
    <col min="1" max="1" width="85.8515625" style="52" customWidth="1"/>
    <col min="2" max="2" width="17.421875" style="52" bestFit="1" customWidth="1"/>
    <col min="3" max="7" width="15.7109375" style="52" customWidth="1"/>
    <col min="8" max="16384" width="11.421875" style="52" customWidth="1"/>
  </cols>
  <sheetData>
    <row r="1" spans="1:7" ht="15">
      <c r="A1" s="357" t="s">
        <v>36</v>
      </c>
      <c r="B1" s="358"/>
      <c r="C1" s="358"/>
      <c r="D1" s="358"/>
      <c r="E1" s="358"/>
      <c r="F1" s="358"/>
      <c r="G1" s="177"/>
    </row>
    <row r="2" spans="1:7" ht="15">
      <c r="A2" s="358"/>
      <c r="B2" s="358"/>
      <c r="C2" s="358"/>
      <c r="D2" s="358"/>
      <c r="E2" s="358"/>
      <c r="F2" s="358"/>
      <c r="G2" s="177"/>
    </row>
    <row r="3" spans="1:7" ht="15">
      <c r="A3" s="171" t="s">
        <v>302</v>
      </c>
      <c r="B3" s="171"/>
      <c r="C3" s="171"/>
      <c r="D3" s="171"/>
      <c r="E3" s="171"/>
      <c r="F3" s="171"/>
      <c r="G3" s="171"/>
    </row>
    <row r="4" spans="1:7" ht="15">
      <c r="A4" s="84" t="s">
        <v>182</v>
      </c>
      <c r="B4" s="84"/>
      <c r="C4" s="84"/>
      <c r="D4" s="84"/>
      <c r="E4" s="84"/>
      <c r="F4" s="84"/>
      <c r="G4" s="84"/>
    </row>
    <row r="5" spans="1:7" ht="15">
      <c r="A5" s="239"/>
      <c r="B5" s="239"/>
      <c r="C5" s="239"/>
      <c r="D5" s="239"/>
      <c r="E5" s="239"/>
      <c r="F5" s="239"/>
      <c r="G5" s="239"/>
    </row>
    <row r="6" spans="1:7" ht="15">
      <c r="A6" s="254"/>
      <c r="B6" s="255"/>
      <c r="C6" s="227" t="s">
        <v>303</v>
      </c>
      <c r="D6" s="227"/>
      <c r="E6" s="227"/>
      <c r="F6" s="227"/>
      <c r="G6" s="227"/>
    </row>
    <row r="7" spans="1:7" ht="15">
      <c r="A7" s="197" t="s">
        <v>529</v>
      </c>
      <c r="B7" s="90" t="s">
        <v>549</v>
      </c>
      <c r="C7" s="98" t="s">
        <v>418</v>
      </c>
      <c r="D7" s="98" t="s">
        <v>419</v>
      </c>
      <c r="E7" s="91" t="s">
        <v>420</v>
      </c>
      <c r="F7" s="98" t="s">
        <v>421</v>
      </c>
      <c r="G7" s="98" t="s">
        <v>574</v>
      </c>
    </row>
    <row r="8" spans="1:7" ht="15">
      <c r="A8" s="239"/>
      <c r="B8" s="258"/>
      <c r="C8" s="260"/>
      <c r="D8" s="260"/>
      <c r="E8" s="260"/>
      <c r="F8" s="260"/>
      <c r="G8" s="260"/>
    </row>
    <row r="9" spans="1:7" ht="15">
      <c r="A9" s="253"/>
      <c r="B9" s="296"/>
      <c r="C9" s="296"/>
      <c r="D9" s="296"/>
      <c r="E9" s="296"/>
      <c r="F9" s="296"/>
      <c r="G9" s="336"/>
    </row>
    <row r="10" spans="1:7" ht="15">
      <c r="A10" s="110" t="s">
        <v>549</v>
      </c>
      <c r="B10" s="111">
        <f aca="true" t="shared" si="0" ref="B10:G10">B12+B16+B20+B24+B28+B32+B35+B40+B45+B49+B53+B58+B61+B66+B70</f>
        <v>6549</v>
      </c>
      <c r="C10" s="111">
        <f t="shared" si="0"/>
        <v>3052</v>
      </c>
      <c r="D10" s="111">
        <f t="shared" si="0"/>
        <v>728</v>
      </c>
      <c r="E10" s="111">
        <f t="shared" si="0"/>
        <v>100</v>
      </c>
      <c r="F10" s="111">
        <f t="shared" si="0"/>
        <v>62</v>
      </c>
      <c r="G10" s="112">
        <f t="shared" si="0"/>
        <v>2607</v>
      </c>
    </row>
    <row r="11" spans="1:7" ht="15">
      <c r="A11" s="113"/>
      <c r="B11" s="114"/>
      <c r="C11" s="114"/>
      <c r="D11" s="114"/>
      <c r="E11" s="114"/>
      <c r="F11" s="114"/>
      <c r="G11" s="206"/>
    </row>
    <row r="12" spans="1:7" ht="15">
      <c r="A12" s="64" t="s">
        <v>313</v>
      </c>
      <c r="B12" s="111">
        <f aca="true" t="shared" si="1" ref="B12:G12">SUM(B13)</f>
        <v>715</v>
      </c>
      <c r="C12" s="111">
        <f t="shared" si="1"/>
        <v>374</v>
      </c>
      <c r="D12" s="111">
        <f t="shared" si="1"/>
        <v>115</v>
      </c>
      <c r="E12" s="111">
        <f t="shared" si="1"/>
        <v>5</v>
      </c>
      <c r="F12" s="111">
        <f t="shared" si="1"/>
        <v>0</v>
      </c>
      <c r="G12" s="112">
        <f t="shared" si="1"/>
        <v>221</v>
      </c>
    </row>
    <row r="13" spans="1:7" ht="15">
      <c r="A13" s="65" t="s">
        <v>192</v>
      </c>
      <c r="B13" s="118">
        <f>SUM(C13:G13)</f>
        <v>715</v>
      </c>
      <c r="C13" s="119">
        <v>374</v>
      </c>
      <c r="D13" s="119">
        <v>115</v>
      </c>
      <c r="E13" s="119">
        <v>5</v>
      </c>
      <c r="F13" s="119">
        <v>0</v>
      </c>
      <c r="G13" s="120">
        <v>221</v>
      </c>
    </row>
    <row r="14" spans="1:7" ht="15">
      <c r="A14" s="65" t="s">
        <v>136</v>
      </c>
      <c r="B14" s="118">
        <f>SUM(C14:G14)</f>
        <v>0</v>
      </c>
      <c r="C14" s="119">
        <v>0</v>
      </c>
      <c r="D14" s="119">
        <v>0</v>
      </c>
      <c r="E14" s="119">
        <v>0</v>
      </c>
      <c r="F14" s="119">
        <v>0</v>
      </c>
      <c r="G14" s="206">
        <v>0</v>
      </c>
    </row>
    <row r="15" spans="1:7" ht="15">
      <c r="A15" s="65"/>
      <c r="B15" s="118"/>
      <c r="C15" s="119"/>
      <c r="D15" s="119"/>
      <c r="E15" s="119"/>
      <c r="F15" s="119"/>
      <c r="G15" s="206"/>
    </row>
    <row r="16" spans="1:8" ht="15">
      <c r="A16" s="64" t="s">
        <v>314</v>
      </c>
      <c r="B16" s="111">
        <f aca="true" t="shared" si="2" ref="B16:G16">SUM(B17:B18)</f>
        <v>599</v>
      </c>
      <c r="C16" s="111">
        <f t="shared" si="2"/>
        <v>83</v>
      </c>
      <c r="D16" s="111">
        <f t="shared" si="2"/>
        <v>66</v>
      </c>
      <c r="E16" s="111">
        <f t="shared" si="2"/>
        <v>10</v>
      </c>
      <c r="F16" s="111">
        <f t="shared" si="2"/>
        <v>2</v>
      </c>
      <c r="G16" s="112">
        <f t="shared" si="2"/>
        <v>438</v>
      </c>
      <c r="H16" s="153"/>
    </row>
    <row r="17" spans="1:7" ht="15">
      <c r="A17" s="65" t="s">
        <v>193</v>
      </c>
      <c r="B17" s="118">
        <f>SUM(C17:G17)</f>
        <v>599</v>
      </c>
      <c r="C17" s="119">
        <v>83</v>
      </c>
      <c r="D17" s="119">
        <v>66</v>
      </c>
      <c r="E17" s="119">
        <v>10</v>
      </c>
      <c r="F17" s="119">
        <v>2</v>
      </c>
      <c r="G17" s="120">
        <v>438</v>
      </c>
    </row>
    <row r="18" spans="1:7" ht="15">
      <c r="A18" s="65" t="s">
        <v>122</v>
      </c>
      <c r="B18" s="118">
        <f>SUM(C18:G18)</f>
        <v>0</v>
      </c>
      <c r="C18" s="119">
        <v>0</v>
      </c>
      <c r="D18" s="119">
        <v>0</v>
      </c>
      <c r="E18" s="119">
        <v>0</v>
      </c>
      <c r="F18" s="119">
        <v>0</v>
      </c>
      <c r="G18" s="120">
        <v>0</v>
      </c>
    </row>
    <row r="19" spans="1:7" ht="15">
      <c r="A19" s="65"/>
      <c r="B19" s="118"/>
      <c r="C19" s="119"/>
      <c r="D19" s="119"/>
      <c r="E19" s="119"/>
      <c r="F19" s="119"/>
      <c r="G19" s="206"/>
    </row>
    <row r="20" spans="1:7" ht="15">
      <c r="A20" s="64" t="s">
        <v>315</v>
      </c>
      <c r="B20" s="111">
        <f aca="true" t="shared" si="3" ref="B20:G20">SUM(B21:B22)</f>
        <v>731</v>
      </c>
      <c r="C20" s="111">
        <f t="shared" si="3"/>
        <v>420</v>
      </c>
      <c r="D20" s="111">
        <f t="shared" si="3"/>
        <v>113</v>
      </c>
      <c r="E20" s="111">
        <f t="shared" si="3"/>
        <v>7</v>
      </c>
      <c r="F20" s="111">
        <f t="shared" si="3"/>
        <v>3</v>
      </c>
      <c r="G20" s="112">
        <f t="shared" si="3"/>
        <v>188</v>
      </c>
    </row>
    <row r="21" spans="1:7" ht="15">
      <c r="A21" s="65" t="s">
        <v>194</v>
      </c>
      <c r="B21" s="118">
        <f>SUM(C21:G21)</f>
        <v>490</v>
      </c>
      <c r="C21" s="119">
        <v>284</v>
      </c>
      <c r="D21" s="119">
        <v>83</v>
      </c>
      <c r="E21" s="119">
        <v>7</v>
      </c>
      <c r="F21" s="119">
        <v>1</v>
      </c>
      <c r="G21" s="120">
        <v>115</v>
      </c>
    </row>
    <row r="22" spans="1:7" ht="15">
      <c r="A22" s="65" t="s">
        <v>195</v>
      </c>
      <c r="B22" s="118">
        <f>SUM(C22:G22)</f>
        <v>241</v>
      </c>
      <c r="C22" s="119">
        <v>136</v>
      </c>
      <c r="D22" s="119">
        <v>30</v>
      </c>
      <c r="E22" s="119">
        <v>0</v>
      </c>
      <c r="F22" s="119">
        <v>2</v>
      </c>
      <c r="G22" s="120">
        <v>73</v>
      </c>
    </row>
    <row r="23" spans="1:7" ht="15">
      <c r="A23" s="71"/>
      <c r="B23" s="209"/>
      <c r="C23" s="209"/>
      <c r="D23" s="209"/>
      <c r="E23" s="209"/>
      <c r="F23" s="209"/>
      <c r="G23" s="210"/>
    </row>
    <row r="24" spans="1:7" ht="15">
      <c r="A24" s="64" t="s">
        <v>316</v>
      </c>
      <c r="B24" s="111">
        <f aca="true" t="shared" si="4" ref="B24:G24">SUM(B25:B26)</f>
        <v>517</v>
      </c>
      <c r="C24" s="111">
        <f t="shared" si="4"/>
        <v>262</v>
      </c>
      <c r="D24" s="111">
        <f t="shared" si="4"/>
        <v>69</v>
      </c>
      <c r="E24" s="111">
        <f t="shared" si="4"/>
        <v>4</v>
      </c>
      <c r="F24" s="111">
        <f t="shared" si="4"/>
        <v>1</v>
      </c>
      <c r="G24" s="112">
        <f t="shared" si="4"/>
        <v>181</v>
      </c>
    </row>
    <row r="25" spans="1:7" ht="15">
      <c r="A25" s="65" t="s">
        <v>196</v>
      </c>
      <c r="B25" s="118">
        <f>SUM(C25:G25)</f>
        <v>517</v>
      </c>
      <c r="C25" s="119">
        <v>262</v>
      </c>
      <c r="D25" s="119">
        <v>69</v>
      </c>
      <c r="E25" s="119">
        <v>4</v>
      </c>
      <c r="F25" s="119">
        <v>1</v>
      </c>
      <c r="G25" s="120">
        <v>181</v>
      </c>
    </row>
    <row r="26" spans="1:7" ht="15">
      <c r="A26" s="65" t="s">
        <v>198</v>
      </c>
      <c r="B26" s="118"/>
      <c r="C26" s="119">
        <v>0</v>
      </c>
      <c r="D26" s="119">
        <v>0</v>
      </c>
      <c r="E26" s="119">
        <v>0</v>
      </c>
      <c r="F26" s="119">
        <v>0</v>
      </c>
      <c r="G26" s="120">
        <v>0</v>
      </c>
    </row>
    <row r="27" spans="1:7" ht="15">
      <c r="A27" s="65"/>
      <c r="B27" s="118"/>
      <c r="C27" s="119"/>
      <c r="D27" s="119"/>
      <c r="E27" s="119"/>
      <c r="F27" s="119"/>
      <c r="G27" s="206"/>
    </row>
    <row r="28" spans="1:7" ht="15">
      <c r="A28" s="64" t="s">
        <v>317</v>
      </c>
      <c r="B28" s="111">
        <f aca="true" t="shared" si="5" ref="B28:G28">SUM(B29:B30)</f>
        <v>222</v>
      </c>
      <c r="C28" s="111">
        <f t="shared" si="5"/>
        <v>175</v>
      </c>
      <c r="D28" s="111">
        <f t="shared" si="5"/>
        <v>18</v>
      </c>
      <c r="E28" s="111">
        <f t="shared" si="5"/>
        <v>0</v>
      </c>
      <c r="F28" s="111">
        <f t="shared" si="5"/>
        <v>21</v>
      </c>
      <c r="G28" s="112">
        <f t="shared" si="5"/>
        <v>8</v>
      </c>
    </row>
    <row r="29" spans="1:8" ht="15">
      <c r="A29" s="65" t="s">
        <v>197</v>
      </c>
      <c r="B29" s="118">
        <f>SUM(C29:G29)</f>
        <v>222</v>
      </c>
      <c r="C29" s="119">
        <v>175</v>
      </c>
      <c r="D29" s="119">
        <v>18</v>
      </c>
      <c r="E29" s="119">
        <v>0</v>
      </c>
      <c r="F29" s="119">
        <v>21</v>
      </c>
      <c r="G29" s="120">
        <v>8</v>
      </c>
      <c r="H29" s="153"/>
    </row>
    <row r="30" spans="1:8" ht="15">
      <c r="A30" s="65" t="s">
        <v>126</v>
      </c>
      <c r="B30" s="118">
        <f>SUM(C30:G30)</f>
        <v>0</v>
      </c>
      <c r="C30" s="119">
        <v>0</v>
      </c>
      <c r="D30" s="119">
        <v>0</v>
      </c>
      <c r="E30" s="119">
        <v>0</v>
      </c>
      <c r="F30" s="119">
        <v>0</v>
      </c>
      <c r="G30" s="120">
        <v>0</v>
      </c>
      <c r="H30" s="153"/>
    </row>
    <row r="31" spans="1:7" ht="15">
      <c r="A31" s="65"/>
      <c r="B31" s="118"/>
      <c r="C31" s="119"/>
      <c r="D31" s="119"/>
      <c r="E31" s="119"/>
      <c r="F31" s="119"/>
      <c r="G31" s="206"/>
    </row>
    <row r="32" spans="1:7" ht="15">
      <c r="A32" s="64" t="s">
        <v>318</v>
      </c>
      <c r="B32" s="111">
        <f aca="true" t="shared" si="6" ref="B32:G32">SUM(B33)</f>
        <v>175</v>
      </c>
      <c r="C32" s="111">
        <f t="shared" si="6"/>
        <v>162</v>
      </c>
      <c r="D32" s="111">
        <f t="shared" si="6"/>
        <v>1</v>
      </c>
      <c r="E32" s="111">
        <f t="shared" si="6"/>
        <v>11</v>
      </c>
      <c r="F32" s="111">
        <f t="shared" si="6"/>
        <v>0</v>
      </c>
      <c r="G32" s="112">
        <f t="shared" si="6"/>
        <v>1</v>
      </c>
    </row>
    <row r="33" spans="1:7" ht="15">
      <c r="A33" s="65" t="s">
        <v>199</v>
      </c>
      <c r="B33" s="118">
        <f>SUM(C33:G33)</f>
        <v>175</v>
      </c>
      <c r="C33" s="119">
        <v>162</v>
      </c>
      <c r="D33" s="119">
        <v>1</v>
      </c>
      <c r="E33" s="119">
        <v>11</v>
      </c>
      <c r="F33" s="119">
        <v>0</v>
      </c>
      <c r="G33" s="120">
        <v>1</v>
      </c>
    </row>
    <row r="34" spans="1:7" ht="15">
      <c r="A34" s="65"/>
      <c r="B34" s="118"/>
      <c r="C34" s="209"/>
      <c r="D34" s="209"/>
      <c r="E34" s="209"/>
      <c r="F34" s="209"/>
      <c r="G34" s="206"/>
    </row>
    <row r="35" spans="1:7" ht="15">
      <c r="A35" s="64" t="s">
        <v>339</v>
      </c>
      <c r="B35" s="212">
        <f aca="true" t="shared" si="7" ref="B35:G35">SUM(B36:B38)</f>
        <v>625</v>
      </c>
      <c r="C35" s="212">
        <f t="shared" si="7"/>
        <v>158</v>
      </c>
      <c r="D35" s="212">
        <f t="shared" si="7"/>
        <v>24</v>
      </c>
      <c r="E35" s="212">
        <f t="shared" si="7"/>
        <v>4</v>
      </c>
      <c r="F35" s="212">
        <f t="shared" si="7"/>
        <v>1</v>
      </c>
      <c r="G35" s="213">
        <f t="shared" si="7"/>
        <v>438</v>
      </c>
    </row>
    <row r="36" spans="1:7" ht="15">
      <c r="A36" s="65" t="s">
        <v>200</v>
      </c>
      <c r="B36" s="118">
        <f>SUM(C36:G36)</f>
        <v>555</v>
      </c>
      <c r="C36" s="119">
        <v>100</v>
      </c>
      <c r="D36" s="119">
        <v>19</v>
      </c>
      <c r="E36" s="119">
        <v>0</v>
      </c>
      <c r="F36" s="119">
        <v>1</v>
      </c>
      <c r="G36" s="120">
        <v>435</v>
      </c>
    </row>
    <row r="37" spans="1:7" ht="15">
      <c r="A37" s="65" t="s">
        <v>201</v>
      </c>
      <c r="B37" s="118">
        <f>SUM(C37:G37)</f>
        <v>0</v>
      </c>
      <c r="C37" s="119">
        <v>0</v>
      </c>
      <c r="D37" s="119">
        <v>0</v>
      </c>
      <c r="E37" s="119">
        <v>0</v>
      </c>
      <c r="F37" s="119">
        <v>0</v>
      </c>
      <c r="G37" s="120">
        <v>0</v>
      </c>
    </row>
    <row r="38" spans="1:7" ht="15">
      <c r="A38" s="65" t="s">
        <v>202</v>
      </c>
      <c r="B38" s="118">
        <f>SUM(C38:G38)</f>
        <v>70</v>
      </c>
      <c r="C38" s="119">
        <v>58</v>
      </c>
      <c r="D38" s="119">
        <v>5</v>
      </c>
      <c r="E38" s="119">
        <v>4</v>
      </c>
      <c r="F38" s="119">
        <v>0</v>
      </c>
      <c r="G38" s="120">
        <v>3</v>
      </c>
    </row>
    <row r="39" spans="1:7" ht="15">
      <c r="A39" s="65"/>
      <c r="B39" s="118"/>
      <c r="C39" s="209"/>
      <c r="D39" s="209"/>
      <c r="E39" s="209"/>
      <c r="F39" s="209"/>
      <c r="G39" s="206"/>
    </row>
    <row r="40" spans="1:7" ht="15">
      <c r="A40" s="64" t="s">
        <v>219</v>
      </c>
      <c r="B40" s="212">
        <f aca="true" t="shared" si="8" ref="B40:G40">SUM(B41:B43)</f>
        <v>658</v>
      </c>
      <c r="C40" s="212">
        <f t="shared" si="8"/>
        <v>102</v>
      </c>
      <c r="D40" s="212">
        <f t="shared" si="8"/>
        <v>30</v>
      </c>
      <c r="E40" s="212">
        <f t="shared" si="8"/>
        <v>13</v>
      </c>
      <c r="F40" s="212">
        <f t="shared" si="8"/>
        <v>1</v>
      </c>
      <c r="G40" s="213">
        <f t="shared" si="8"/>
        <v>512</v>
      </c>
    </row>
    <row r="41" spans="1:7" ht="15">
      <c r="A41" s="65" t="s">
        <v>323</v>
      </c>
      <c r="B41" s="118">
        <f>SUM(C41:G41)</f>
        <v>613</v>
      </c>
      <c r="C41" s="119">
        <v>65</v>
      </c>
      <c r="D41" s="119">
        <v>23</v>
      </c>
      <c r="E41" s="119">
        <v>13</v>
      </c>
      <c r="F41" s="119">
        <v>0</v>
      </c>
      <c r="G41" s="120">
        <v>512</v>
      </c>
    </row>
    <row r="42" spans="1:7" ht="15">
      <c r="A42" s="65" t="s">
        <v>203</v>
      </c>
      <c r="B42" s="118">
        <f>SUM(C42:G42)</f>
        <v>0</v>
      </c>
      <c r="C42" s="119">
        <v>0</v>
      </c>
      <c r="D42" s="119">
        <v>0</v>
      </c>
      <c r="E42" s="119">
        <v>0</v>
      </c>
      <c r="F42" s="119">
        <v>0</v>
      </c>
      <c r="G42" s="120">
        <v>0</v>
      </c>
    </row>
    <row r="43" spans="1:7" ht="15">
      <c r="A43" s="65" t="s">
        <v>204</v>
      </c>
      <c r="B43" s="118">
        <f>SUM(C43:G43)</f>
        <v>45</v>
      </c>
      <c r="C43" s="119">
        <v>37</v>
      </c>
      <c r="D43" s="119">
        <v>7</v>
      </c>
      <c r="E43" s="119">
        <v>0</v>
      </c>
      <c r="F43" s="119">
        <v>1</v>
      </c>
      <c r="G43" s="120">
        <v>0</v>
      </c>
    </row>
    <row r="44" spans="1:7" ht="15">
      <c r="A44" s="65"/>
      <c r="B44" s="118"/>
      <c r="C44" s="209"/>
      <c r="D44" s="209"/>
      <c r="E44" s="209"/>
      <c r="F44" s="209"/>
      <c r="G44" s="206"/>
    </row>
    <row r="45" spans="1:8" ht="15">
      <c r="A45" s="64" t="s">
        <v>319</v>
      </c>
      <c r="B45" s="212">
        <f aca="true" t="shared" si="9" ref="B45:G45">SUM(B46:B47)</f>
        <v>186</v>
      </c>
      <c r="C45" s="212">
        <f t="shared" si="9"/>
        <v>108</v>
      </c>
      <c r="D45" s="212">
        <f t="shared" si="9"/>
        <v>19</v>
      </c>
      <c r="E45" s="212">
        <f t="shared" si="9"/>
        <v>2</v>
      </c>
      <c r="F45" s="212">
        <f t="shared" si="9"/>
        <v>1</v>
      </c>
      <c r="G45" s="213">
        <f t="shared" si="9"/>
        <v>56</v>
      </c>
      <c r="H45" s="153"/>
    </row>
    <row r="46" spans="1:7" ht="15">
      <c r="A46" s="65" t="s">
        <v>205</v>
      </c>
      <c r="B46" s="118">
        <f>SUM(C46:G46)</f>
        <v>128</v>
      </c>
      <c r="C46" s="119">
        <v>67</v>
      </c>
      <c r="D46" s="119">
        <v>15</v>
      </c>
      <c r="E46" s="119">
        <v>2</v>
      </c>
      <c r="F46" s="119">
        <v>1</v>
      </c>
      <c r="G46" s="120">
        <v>43</v>
      </c>
    </row>
    <row r="47" spans="1:7" ht="15">
      <c r="A47" s="65" t="s">
        <v>206</v>
      </c>
      <c r="B47" s="118">
        <f>SUM(C47:G47)</f>
        <v>58</v>
      </c>
      <c r="C47" s="119">
        <v>41</v>
      </c>
      <c r="D47" s="119">
        <v>4</v>
      </c>
      <c r="E47" s="119">
        <v>0</v>
      </c>
      <c r="F47" s="119">
        <v>0</v>
      </c>
      <c r="G47" s="120">
        <v>13</v>
      </c>
    </row>
    <row r="48" spans="1:7" ht="15">
      <c r="A48" s="65"/>
      <c r="B48" s="118"/>
      <c r="C48" s="164"/>
      <c r="D48" s="164"/>
      <c r="E48" s="164"/>
      <c r="F48" s="164"/>
      <c r="G48" s="206"/>
    </row>
    <row r="49" spans="1:7" ht="15">
      <c r="A49" s="64" t="s">
        <v>320</v>
      </c>
      <c r="B49" s="111">
        <f aca="true" t="shared" si="10" ref="B49:G49">SUM(B50:B51)</f>
        <v>217</v>
      </c>
      <c r="C49" s="111">
        <f t="shared" si="10"/>
        <v>127</v>
      </c>
      <c r="D49" s="111">
        <f t="shared" si="10"/>
        <v>37</v>
      </c>
      <c r="E49" s="111">
        <f t="shared" si="10"/>
        <v>15</v>
      </c>
      <c r="F49" s="111">
        <f t="shared" si="10"/>
        <v>8</v>
      </c>
      <c r="G49" s="112">
        <f t="shared" si="10"/>
        <v>30</v>
      </c>
    </row>
    <row r="50" spans="1:7" ht="15">
      <c r="A50" s="65" t="s">
        <v>207</v>
      </c>
      <c r="B50" s="118">
        <f>SUM(C50:G50)</f>
        <v>128</v>
      </c>
      <c r="C50" s="119">
        <v>62</v>
      </c>
      <c r="D50" s="119">
        <v>21</v>
      </c>
      <c r="E50" s="119">
        <v>14</v>
      </c>
      <c r="F50" s="119">
        <v>7</v>
      </c>
      <c r="G50" s="120">
        <v>24</v>
      </c>
    </row>
    <row r="51" spans="1:7" ht="15">
      <c r="A51" s="65" t="s">
        <v>208</v>
      </c>
      <c r="B51" s="118">
        <f>SUM(C51:G51)</f>
        <v>89</v>
      </c>
      <c r="C51" s="119">
        <v>65</v>
      </c>
      <c r="D51" s="119">
        <v>16</v>
      </c>
      <c r="E51" s="119">
        <v>1</v>
      </c>
      <c r="F51" s="119">
        <v>1</v>
      </c>
      <c r="G51" s="120">
        <v>6</v>
      </c>
    </row>
    <row r="52" spans="1:7" ht="15">
      <c r="A52" s="71"/>
      <c r="B52" s="209"/>
      <c r="C52" s="119"/>
      <c r="D52" s="119"/>
      <c r="E52" s="119"/>
      <c r="F52" s="119"/>
      <c r="G52" s="120"/>
    </row>
    <row r="53" spans="1:7" ht="15">
      <c r="A53" s="64" t="s">
        <v>220</v>
      </c>
      <c r="B53" s="212">
        <f aca="true" t="shared" si="11" ref="B53:G53">SUM(B54:B56)</f>
        <v>518</v>
      </c>
      <c r="C53" s="212">
        <f t="shared" si="11"/>
        <v>412</v>
      </c>
      <c r="D53" s="212">
        <f t="shared" si="11"/>
        <v>90</v>
      </c>
      <c r="E53" s="212">
        <f t="shared" si="11"/>
        <v>0</v>
      </c>
      <c r="F53" s="212">
        <f t="shared" si="11"/>
        <v>4</v>
      </c>
      <c r="G53" s="213">
        <f t="shared" si="11"/>
        <v>12</v>
      </c>
    </row>
    <row r="54" spans="1:8" ht="15">
      <c r="A54" s="65" t="s">
        <v>209</v>
      </c>
      <c r="B54" s="118">
        <f>SUM(C54:G54)</f>
        <v>428</v>
      </c>
      <c r="C54" s="119">
        <v>347</v>
      </c>
      <c r="D54" s="119">
        <v>65</v>
      </c>
      <c r="E54" s="119">
        <v>0</v>
      </c>
      <c r="F54" s="119">
        <v>4</v>
      </c>
      <c r="G54" s="120">
        <v>12</v>
      </c>
      <c r="H54" s="153"/>
    </row>
    <row r="55" spans="1:7" ht="15">
      <c r="A55" s="65" t="s">
        <v>211</v>
      </c>
      <c r="B55" s="118"/>
      <c r="C55" s="119">
        <v>0</v>
      </c>
      <c r="D55" s="119">
        <v>0</v>
      </c>
      <c r="E55" s="119">
        <v>0</v>
      </c>
      <c r="F55" s="119">
        <v>0</v>
      </c>
      <c r="G55" s="120">
        <v>0</v>
      </c>
    </row>
    <row r="56" spans="1:7" ht="15">
      <c r="A56" s="65" t="s">
        <v>210</v>
      </c>
      <c r="B56" s="118">
        <f>SUM(C56:G56)</f>
        <v>90</v>
      </c>
      <c r="C56" s="119">
        <v>65</v>
      </c>
      <c r="D56" s="119">
        <v>25</v>
      </c>
      <c r="E56" s="119">
        <v>0</v>
      </c>
      <c r="F56" s="119">
        <v>0</v>
      </c>
      <c r="G56" s="120">
        <v>0</v>
      </c>
    </row>
    <row r="57" spans="1:7" ht="15">
      <c r="A57" s="65"/>
      <c r="B57" s="118"/>
      <c r="C57" s="119"/>
      <c r="D57" s="119"/>
      <c r="E57" s="119"/>
      <c r="F57" s="119"/>
      <c r="G57" s="206"/>
    </row>
    <row r="58" spans="1:7" ht="15">
      <c r="A58" s="64" t="s">
        <v>221</v>
      </c>
      <c r="B58" s="111">
        <f aca="true" t="shared" si="12" ref="B58:G58">SUM(B59)</f>
        <v>278</v>
      </c>
      <c r="C58" s="111">
        <f t="shared" si="12"/>
        <v>94</v>
      </c>
      <c r="D58" s="111">
        <f t="shared" si="12"/>
        <v>44</v>
      </c>
      <c r="E58" s="111">
        <f t="shared" si="12"/>
        <v>0</v>
      </c>
      <c r="F58" s="111">
        <f t="shared" si="12"/>
        <v>1</v>
      </c>
      <c r="G58" s="112">
        <f t="shared" si="12"/>
        <v>139</v>
      </c>
    </row>
    <row r="59" spans="1:7" ht="15">
      <c r="A59" s="65" t="s">
        <v>212</v>
      </c>
      <c r="B59" s="118">
        <f>SUM(C59:G59)</f>
        <v>278</v>
      </c>
      <c r="C59" s="119">
        <v>94</v>
      </c>
      <c r="D59" s="119">
        <v>44</v>
      </c>
      <c r="E59" s="119">
        <v>0</v>
      </c>
      <c r="F59" s="119">
        <v>1</v>
      </c>
      <c r="G59" s="120">
        <v>139</v>
      </c>
    </row>
    <row r="60" spans="1:7" ht="15">
      <c r="A60" s="65"/>
      <c r="B60" s="118"/>
      <c r="C60" s="119"/>
      <c r="D60" s="119"/>
      <c r="E60" s="119"/>
      <c r="F60" s="119"/>
      <c r="G60" s="206"/>
    </row>
    <row r="61" spans="1:7" ht="15">
      <c r="A61" s="64" t="s">
        <v>222</v>
      </c>
      <c r="B61" s="111">
        <f aca="true" t="shared" si="13" ref="B61:G61">SUM(B62:B64)</f>
        <v>328</v>
      </c>
      <c r="C61" s="111">
        <f t="shared" si="13"/>
        <v>168</v>
      </c>
      <c r="D61" s="111">
        <f t="shared" si="13"/>
        <v>38</v>
      </c>
      <c r="E61" s="111">
        <f t="shared" si="13"/>
        <v>1</v>
      </c>
      <c r="F61" s="111">
        <f t="shared" si="13"/>
        <v>5</v>
      </c>
      <c r="G61" s="112">
        <f t="shared" si="13"/>
        <v>116</v>
      </c>
    </row>
    <row r="62" spans="1:7" ht="15">
      <c r="A62" s="65" t="s">
        <v>213</v>
      </c>
      <c r="B62" s="118">
        <f>SUM(C62:G62)</f>
        <v>164</v>
      </c>
      <c r="C62" s="119">
        <v>72</v>
      </c>
      <c r="D62" s="119">
        <v>22</v>
      </c>
      <c r="E62" s="119">
        <v>0</v>
      </c>
      <c r="F62" s="119">
        <v>3</v>
      </c>
      <c r="G62" s="120">
        <v>67</v>
      </c>
    </row>
    <row r="63" spans="1:7" ht="15">
      <c r="A63" s="65" t="s">
        <v>214</v>
      </c>
      <c r="B63" s="118">
        <f>SUM(C63:G63)</f>
        <v>73</v>
      </c>
      <c r="C63" s="119">
        <v>31</v>
      </c>
      <c r="D63" s="119">
        <v>8</v>
      </c>
      <c r="E63" s="119">
        <v>0</v>
      </c>
      <c r="F63" s="119">
        <v>0</v>
      </c>
      <c r="G63" s="120">
        <v>34</v>
      </c>
    </row>
    <row r="64" spans="1:7" ht="15">
      <c r="A64" s="65" t="s">
        <v>215</v>
      </c>
      <c r="B64" s="118">
        <f>SUM(C64:G64)</f>
        <v>91</v>
      </c>
      <c r="C64" s="119">
        <v>65</v>
      </c>
      <c r="D64" s="119">
        <v>8</v>
      </c>
      <c r="E64" s="119">
        <v>1</v>
      </c>
      <c r="F64" s="119">
        <v>2</v>
      </c>
      <c r="G64" s="120">
        <v>15</v>
      </c>
    </row>
    <row r="65" spans="1:7" ht="15">
      <c r="A65" s="65"/>
      <c r="B65" s="118"/>
      <c r="C65" s="119"/>
      <c r="D65" s="119"/>
      <c r="E65" s="119"/>
      <c r="F65" s="119"/>
      <c r="G65" s="206"/>
    </row>
    <row r="66" spans="1:7" ht="15">
      <c r="A66" s="64" t="s">
        <v>321</v>
      </c>
      <c r="B66" s="212">
        <f aca="true" t="shared" si="14" ref="B66:G66">SUM(B67:B68)</f>
        <v>459</v>
      </c>
      <c r="C66" s="212">
        <f t="shared" si="14"/>
        <v>325</v>
      </c>
      <c r="D66" s="212">
        <f t="shared" si="14"/>
        <v>44</v>
      </c>
      <c r="E66" s="212">
        <f t="shared" si="14"/>
        <v>16</v>
      </c>
      <c r="F66" s="212">
        <f t="shared" si="14"/>
        <v>14</v>
      </c>
      <c r="G66" s="213">
        <f t="shared" si="14"/>
        <v>60</v>
      </c>
    </row>
    <row r="67" spans="1:7" ht="15">
      <c r="A67" s="65" t="s">
        <v>216</v>
      </c>
      <c r="B67" s="118">
        <f>SUM(C67:G67)</f>
        <v>459</v>
      </c>
      <c r="C67" s="119">
        <v>325</v>
      </c>
      <c r="D67" s="119">
        <v>44</v>
      </c>
      <c r="E67" s="119">
        <v>16</v>
      </c>
      <c r="F67" s="119">
        <v>14</v>
      </c>
      <c r="G67" s="120">
        <v>60</v>
      </c>
    </row>
    <row r="68" spans="1:7" ht="15">
      <c r="A68" s="65" t="s">
        <v>217</v>
      </c>
      <c r="B68" s="118">
        <f>SUM(C68:G68)</f>
        <v>0</v>
      </c>
      <c r="C68" s="119">
        <v>0</v>
      </c>
      <c r="D68" s="119">
        <v>0</v>
      </c>
      <c r="E68" s="119">
        <v>0</v>
      </c>
      <c r="F68" s="119">
        <v>0</v>
      </c>
      <c r="G68" s="120">
        <v>0</v>
      </c>
    </row>
    <row r="69" spans="1:7" ht="15">
      <c r="A69" s="65"/>
      <c r="B69" s="118"/>
      <c r="C69" s="119"/>
      <c r="D69" s="119"/>
      <c r="E69" s="119"/>
      <c r="F69" s="119"/>
      <c r="G69" s="206"/>
    </row>
    <row r="70" spans="1:7" ht="15">
      <c r="A70" s="64" t="s">
        <v>322</v>
      </c>
      <c r="B70" s="111">
        <f aca="true" t="shared" si="15" ref="B70:G70">SUM(B71:B73)</f>
        <v>321</v>
      </c>
      <c r="C70" s="111">
        <f t="shared" si="15"/>
        <v>82</v>
      </c>
      <c r="D70" s="111">
        <f t="shared" si="15"/>
        <v>20</v>
      </c>
      <c r="E70" s="111">
        <f t="shared" si="15"/>
        <v>12</v>
      </c>
      <c r="F70" s="111">
        <f t="shared" si="15"/>
        <v>0</v>
      </c>
      <c r="G70" s="112">
        <f t="shared" si="15"/>
        <v>207</v>
      </c>
    </row>
    <row r="71" spans="1:15" ht="15">
      <c r="A71" s="75" t="s">
        <v>218</v>
      </c>
      <c r="B71" s="118">
        <f>SUM(C71:G71)</f>
        <v>233</v>
      </c>
      <c r="C71" s="119">
        <v>21</v>
      </c>
      <c r="D71" s="119">
        <v>13</v>
      </c>
      <c r="E71" s="119">
        <v>7</v>
      </c>
      <c r="F71" s="119">
        <v>0</v>
      </c>
      <c r="G71" s="120">
        <v>192</v>
      </c>
      <c r="I71" s="153"/>
      <c r="J71" s="153"/>
      <c r="K71" s="153"/>
      <c r="L71" s="153"/>
      <c r="M71" s="153"/>
      <c r="N71" s="153"/>
      <c r="O71" s="153"/>
    </row>
    <row r="72" spans="1:15" ht="15">
      <c r="A72" s="75" t="s">
        <v>133</v>
      </c>
      <c r="B72" s="118">
        <f>SUM(C72:G72)</f>
        <v>0</v>
      </c>
      <c r="C72" s="119">
        <v>0</v>
      </c>
      <c r="D72" s="119">
        <v>0</v>
      </c>
      <c r="E72" s="119">
        <v>0</v>
      </c>
      <c r="F72" s="119">
        <v>0</v>
      </c>
      <c r="G72" s="120">
        <v>0</v>
      </c>
      <c r="I72" s="153"/>
      <c r="J72" s="153"/>
      <c r="K72" s="153"/>
      <c r="L72" s="153"/>
      <c r="M72" s="153"/>
      <c r="N72" s="153"/>
      <c r="O72" s="153"/>
    </row>
    <row r="73" spans="1:7" ht="15">
      <c r="A73" s="77" t="s">
        <v>139</v>
      </c>
      <c r="B73" s="130">
        <f>SUM(C73:G73)</f>
        <v>88</v>
      </c>
      <c r="C73" s="131">
        <v>61</v>
      </c>
      <c r="D73" s="131">
        <v>7</v>
      </c>
      <c r="E73" s="131">
        <v>5</v>
      </c>
      <c r="F73" s="131">
        <v>0</v>
      </c>
      <c r="G73" s="132">
        <v>15</v>
      </c>
    </row>
    <row r="74" spans="1:7" ht="15">
      <c r="A74" s="52" t="s">
        <v>566</v>
      </c>
      <c r="B74" s="133"/>
      <c r="C74" s="134"/>
      <c r="D74" s="134"/>
      <c r="E74" s="134"/>
      <c r="F74" s="134"/>
      <c r="G74" s="134"/>
    </row>
    <row r="75" ht="15">
      <c r="G75" s="153"/>
    </row>
  </sheetData>
  <sheetProtection/>
  <mergeCells count="3">
    <mergeCell ref="A3:G3"/>
    <mergeCell ref="A4:G4"/>
    <mergeCell ref="C6:G6"/>
  </mergeCells>
  <printOptions horizontalCentered="1" verticalCentered="1"/>
  <pageMargins left="0.41" right="0" top="0" bottom="0" header="0.25" footer="0.29"/>
  <pageSetup horizontalDpi="300" verticalDpi="300" orientation="portrait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5"/>
  <sheetViews>
    <sheetView zoomScale="55" zoomScaleNormal="55" zoomScaleSheetLayoutView="50" zoomScalePageLayoutView="0" workbookViewId="0" topLeftCell="A1">
      <selection activeCell="W60" sqref="W60"/>
    </sheetView>
  </sheetViews>
  <sheetFormatPr defaultColWidth="11.57421875" defaultRowHeight="12.75"/>
  <cols>
    <col min="1" max="1" width="97.421875" style="53" bestFit="1" customWidth="1"/>
    <col min="2" max="2" width="19.7109375" style="53" customWidth="1"/>
    <col min="3" max="13" width="16.28125" style="53" customWidth="1"/>
    <col min="14" max="14" width="11.421875" style="53" customWidth="1"/>
    <col min="15" max="16384" width="11.421875" style="53" customWidth="1"/>
  </cols>
  <sheetData>
    <row r="1" spans="1:13" ht="15">
      <c r="A1" s="51" t="s">
        <v>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5">
      <c r="A3" s="84" t="s">
        <v>283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1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15">
      <c r="A5" s="86"/>
      <c r="B5" s="87" t="s">
        <v>523</v>
      </c>
      <c r="C5" s="87" t="s">
        <v>525</v>
      </c>
      <c r="D5" s="87" t="s">
        <v>526</v>
      </c>
      <c r="E5" s="87" t="s">
        <v>224</v>
      </c>
      <c r="F5" s="87" t="s">
        <v>527</v>
      </c>
      <c r="G5" s="87" t="s">
        <v>528</v>
      </c>
      <c r="H5" s="98" t="s">
        <v>371</v>
      </c>
      <c r="I5" s="98" t="s">
        <v>253</v>
      </c>
      <c r="J5" s="98" t="s">
        <v>255</v>
      </c>
      <c r="K5" s="98" t="s">
        <v>258</v>
      </c>
      <c r="L5" s="98" t="s">
        <v>255</v>
      </c>
      <c r="M5" s="98" t="s">
        <v>363</v>
      </c>
    </row>
    <row r="6" spans="1:13" ht="15">
      <c r="A6" s="89" t="s">
        <v>529</v>
      </c>
      <c r="B6" s="90" t="s">
        <v>534</v>
      </c>
      <c r="C6" s="90" t="s">
        <v>535</v>
      </c>
      <c r="D6" s="90" t="s">
        <v>536</v>
      </c>
      <c r="E6" s="90"/>
      <c r="F6" s="90" t="s">
        <v>537</v>
      </c>
      <c r="G6" s="90" t="s">
        <v>538</v>
      </c>
      <c r="H6" s="90" t="s">
        <v>251</v>
      </c>
      <c r="I6" s="90" t="s">
        <v>254</v>
      </c>
      <c r="J6" s="90" t="s">
        <v>256</v>
      </c>
      <c r="K6" s="90" t="s">
        <v>256</v>
      </c>
      <c r="L6" s="90" t="s">
        <v>234</v>
      </c>
      <c r="M6" s="91" t="s">
        <v>325</v>
      </c>
    </row>
    <row r="7" spans="1:13" ht="15">
      <c r="A7" s="92"/>
      <c r="B7" s="90" t="s">
        <v>540</v>
      </c>
      <c r="C7" s="90" t="s">
        <v>541</v>
      </c>
      <c r="D7" s="94" t="s">
        <v>542</v>
      </c>
      <c r="E7" s="94"/>
      <c r="F7" s="94"/>
      <c r="G7" s="94"/>
      <c r="H7" s="94" t="s">
        <v>252</v>
      </c>
      <c r="I7" s="94"/>
      <c r="J7" s="94" t="s">
        <v>257</v>
      </c>
      <c r="K7" s="94" t="s">
        <v>257</v>
      </c>
      <c r="L7" s="94"/>
      <c r="M7" s="99"/>
    </row>
    <row r="8" spans="1:13" ht="15">
      <c r="A8" s="92"/>
      <c r="B8" s="94"/>
      <c r="C8" s="90" t="s">
        <v>546</v>
      </c>
      <c r="D8" s="94"/>
      <c r="E8" s="94"/>
      <c r="F8" s="94"/>
      <c r="G8" s="94"/>
      <c r="H8" s="94"/>
      <c r="I8" s="94"/>
      <c r="J8" s="94"/>
      <c r="K8" s="94"/>
      <c r="L8" s="94"/>
      <c r="M8" s="99"/>
    </row>
    <row r="9" spans="1:13" ht="15">
      <c r="A9" s="57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0"/>
    </row>
    <row r="10" spans="1:13" ht="15">
      <c r="A10" s="56" t="s">
        <v>549</v>
      </c>
      <c r="B10" s="61">
        <f aca="true" t="shared" si="0" ref="B10:M10">B12+B16+B20+B24+B28+B32+B35+B40+B45+B49+B53+B58+B61+B66+B70</f>
        <v>16144</v>
      </c>
      <c r="C10" s="61">
        <f t="shared" si="0"/>
        <v>10183</v>
      </c>
      <c r="D10" s="61">
        <f t="shared" si="0"/>
        <v>2846</v>
      </c>
      <c r="E10" s="61">
        <f t="shared" si="0"/>
        <v>20</v>
      </c>
      <c r="F10" s="61">
        <f t="shared" si="0"/>
        <v>952</v>
      </c>
      <c r="G10" s="61">
        <f t="shared" si="0"/>
        <v>440</v>
      </c>
      <c r="H10" s="61">
        <f t="shared" si="0"/>
        <v>100</v>
      </c>
      <c r="I10" s="61">
        <f t="shared" si="0"/>
        <v>75</v>
      </c>
      <c r="J10" s="61">
        <f t="shared" si="0"/>
        <v>51</v>
      </c>
      <c r="K10" s="61">
        <f t="shared" si="0"/>
        <v>23</v>
      </c>
      <c r="L10" s="61">
        <f t="shared" si="0"/>
        <v>94</v>
      </c>
      <c r="M10" s="62">
        <f t="shared" si="0"/>
        <v>1360</v>
      </c>
    </row>
    <row r="11" spans="1:13" ht="15">
      <c r="A11" s="63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2"/>
    </row>
    <row r="12" spans="1:13" ht="15">
      <c r="A12" s="64" t="s">
        <v>313</v>
      </c>
      <c r="B12" s="61">
        <f>SUM(B13:B14)</f>
        <v>1667</v>
      </c>
      <c r="C12" s="61">
        <f aca="true" t="shared" si="1" ref="C12:M12">SUM(C13:C14)</f>
        <v>1094</v>
      </c>
      <c r="D12" s="61">
        <f t="shared" si="1"/>
        <v>248</v>
      </c>
      <c r="E12" s="61">
        <f t="shared" si="1"/>
        <v>0</v>
      </c>
      <c r="F12" s="61">
        <f t="shared" si="1"/>
        <v>77</v>
      </c>
      <c r="G12" s="61">
        <f t="shared" si="1"/>
        <v>31</v>
      </c>
      <c r="H12" s="61">
        <f t="shared" si="1"/>
        <v>18</v>
      </c>
      <c r="I12" s="61">
        <f t="shared" si="1"/>
        <v>19</v>
      </c>
      <c r="J12" s="61">
        <f t="shared" si="1"/>
        <v>0</v>
      </c>
      <c r="K12" s="61">
        <f t="shared" si="1"/>
        <v>0</v>
      </c>
      <c r="L12" s="61">
        <f t="shared" si="1"/>
        <v>0</v>
      </c>
      <c r="M12" s="62">
        <f t="shared" si="1"/>
        <v>180</v>
      </c>
    </row>
    <row r="13" spans="1:13" ht="15">
      <c r="A13" s="65" t="s">
        <v>192</v>
      </c>
      <c r="B13" s="66">
        <v>1383</v>
      </c>
      <c r="C13" s="66">
        <v>895</v>
      </c>
      <c r="D13" s="66">
        <v>223</v>
      </c>
      <c r="E13" s="66">
        <v>0</v>
      </c>
      <c r="F13" s="66">
        <v>26</v>
      </c>
      <c r="G13" s="66">
        <v>27</v>
      </c>
      <c r="H13" s="66">
        <v>18</v>
      </c>
      <c r="I13" s="66">
        <v>19</v>
      </c>
      <c r="J13" s="66">
        <v>0</v>
      </c>
      <c r="K13" s="66">
        <v>0</v>
      </c>
      <c r="L13" s="66">
        <v>0</v>
      </c>
      <c r="M13" s="67">
        <v>175</v>
      </c>
    </row>
    <row r="14" spans="1:13" ht="15">
      <c r="A14" s="65" t="s">
        <v>136</v>
      </c>
      <c r="B14" s="66">
        <v>284</v>
      </c>
      <c r="C14" s="66">
        <v>199</v>
      </c>
      <c r="D14" s="66">
        <v>25</v>
      </c>
      <c r="E14" s="66">
        <v>0</v>
      </c>
      <c r="F14" s="66">
        <v>51</v>
      </c>
      <c r="G14" s="66">
        <v>4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7">
        <v>5</v>
      </c>
    </row>
    <row r="15" spans="1:13" ht="15">
      <c r="A15" s="65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9"/>
    </row>
    <row r="16" spans="1:14" s="70" customFormat="1" ht="15">
      <c r="A16" s="64" t="s">
        <v>314</v>
      </c>
      <c r="B16" s="61">
        <f>SUM(B17:B18)</f>
        <v>2243</v>
      </c>
      <c r="C16" s="61">
        <f aca="true" t="shared" si="2" ref="C16:M16">SUM(C17:C18)</f>
        <v>1264</v>
      </c>
      <c r="D16" s="61">
        <f t="shared" si="2"/>
        <v>656</v>
      </c>
      <c r="E16" s="61">
        <f t="shared" si="2"/>
        <v>0</v>
      </c>
      <c r="F16" s="61">
        <f t="shared" si="2"/>
        <v>135</v>
      </c>
      <c r="G16" s="61">
        <f t="shared" si="2"/>
        <v>56</v>
      </c>
      <c r="H16" s="61">
        <f t="shared" si="2"/>
        <v>9</v>
      </c>
      <c r="I16" s="61">
        <f t="shared" si="2"/>
        <v>13</v>
      </c>
      <c r="J16" s="61">
        <f t="shared" si="2"/>
        <v>0</v>
      </c>
      <c r="K16" s="61">
        <f t="shared" si="2"/>
        <v>0</v>
      </c>
      <c r="L16" s="61">
        <f t="shared" si="2"/>
        <v>0</v>
      </c>
      <c r="M16" s="62">
        <f t="shared" si="2"/>
        <v>110</v>
      </c>
      <c r="N16" s="95"/>
    </row>
    <row r="17" spans="1:13" ht="15">
      <c r="A17" s="65" t="s">
        <v>193</v>
      </c>
      <c r="B17" s="66">
        <v>796</v>
      </c>
      <c r="C17" s="66">
        <v>464</v>
      </c>
      <c r="D17" s="66">
        <v>169</v>
      </c>
      <c r="E17" s="66">
        <v>0</v>
      </c>
      <c r="F17" s="66">
        <v>12</v>
      </c>
      <c r="G17" s="66">
        <v>38</v>
      </c>
      <c r="H17" s="66">
        <v>7</v>
      </c>
      <c r="I17" s="66">
        <v>13</v>
      </c>
      <c r="J17" s="66">
        <v>0</v>
      </c>
      <c r="K17" s="66">
        <v>0</v>
      </c>
      <c r="L17" s="66">
        <v>0</v>
      </c>
      <c r="M17" s="67">
        <v>93</v>
      </c>
    </row>
    <row r="18" spans="1:13" ht="15">
      <c r="A18" s="65" t="s">
        <v>122</v>
      </c>
      <c r="B18" s="66">
        <v>1447</v>
      </c>
      <c r="C18" s="66">
        <v>800</v>
      </c>
      <c r="D18" s="66">
        <v>487</v>
      </c>
      <c r="E18" s="66">
        <v>0</v>
      </c>
      <c r="F18" s="66">
        <v>123</v>
      </c>
      <c r="G18" s="66">
        <v>18</v>
      </c>
      <c r="H18" s="66">
        <v>2</v>
      </c>
      <c r="I18" s="66">
        <v>0</v>
      </c>
      <c r="J18" s="66">
        <v>0</v>
      </c>
      <c r="K18" s="66">
        <v>0</v>
      </c>
      <c r="L18" s="66">
        <v>0</v>
      </c>
      <c r="M18" s="67">
        <v>17</v>
      </c>
    </row>
    <row r="19" spans="1:13" ht="15">
      <c r="A19" s="65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9"/>
    </row>
    <row r="20" spans="1:14" s="70" customFormat="1" ht="15">
      <c r="A20" s="64" t="s">
        <v>315</v>
      </c>
      <c r="B20" s="61">
        <f>SUM(B21:B22)</f>
        <v>1552</v>
      </c>
      <c r="C20" s="61">
        <f aca="true" t="shared" si="3" ref="C20:M20">SUM(C21:C22)</f>
        <v>1193</v>
      </c>
      <c r="D20" s="61">
        <f t="shared" si="3"/>
        <v>194</v>
      </c>
      <c r="E20" s="61">
        <f t="shared" si="3"/>
        <v>13</v>
      </c>
      <c r="F20" s="61">
        <f t="shared" si="3"/>
        <v>13</v>
      </c>
      <c r="G20" s="61">
        <f t="shared" si="3"/>
        <v>41</v>
      </c>
      <c r="H20" s="61">
        <f t="shared" si="3"/>
        <v>0</v>
      </c>
      <c r="I20" s="61">
        <f t="shared" si="3"/>
        <v>5</v>
      </c>
      <c r="J20" s="61">
        <f t="shared" si="3"/>
        <v>0</v>
      </c>
      <c r="K20" s="61">
        <f t="shared" si="3"/>
        <v>0</v>
      </c>
      <c r="L20" s="61">
        <f t="shared" si="3"/>
        <v>0</v>
      </c>
      <c r="M20" s="62">
        <f t="shared" si="3"/>
        <v>93</v>
      </c>
      <c r="N20" s="95"/>
    </row>
    <row r="21" spans="1:13" ht="15">
      <c r="A21" s="65" t="s">
        <v>194</v>
      </c>
      <c r="B21" s="66">
        <v>921</v>
      </c>
      <c r="C21" s="66">
        <v>722</v>
      </c>
      <c r="D21" s="66">
        <v>131</v>
      </c>
      <c r="E21" s="66">
        <v>1</v>
      </c>
      <c r="F21" s="66">
        <v>5</v>
      </c>
      <c r="G21" s="66">
        <v>23</v>
      </c>
      <c r="H21" s="66">
        <v>0</v>
      </c>
      <c r="I21" s="66">
        <v>4</v>
      </c>
      <c r="J21" s="66">
        <v>0</v>
      </c>
      <c r="K21" s="66">
        <v>0</v>
      </c>
      <c r="L21" s="66">
        <v>0</v>
      </c>
      <c r="M21" s="67">
        <v>35</v>
      </c>
    </row>
    <row r="22" spans="1:13" ht="15">
      <c r="A22" s="65" t="s">
        <v>195</v>
      </c>
      <c r="B22" s="66">
        <v>631</v>
      </c>
      <c r="C22" s="66">
        <v>471</v>
      </c>
      <c r="D22" s="66">
        <v>63</v>
      </c>
      <c r="E22" s="66">
        <v>12</v>
      </c>
      <c r="F22" s="66">
        <v>8</v>
      </c>
      <c r="G22" s="66">
        <v>18</v>
      </c>
      <c r="H22" s="66">
        <v>0</v>
      </c>
      <c r="I22" s="66">
        <v>1</v>
      </c>
      <c r="J22" s="66">
        <v>0</v>
      </c>
      <c r="K22" s="66">
        <v>0</v>
      </c>
      <c r="L22" s="66">
        <v>0</v>
      </c>
      <c r="M22" s="67">
        <v>58</v>
      </c>
    </row>
    <row r="23" spans="1:13" ht="15">
      <c r="A23" s="71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9"/>
    </row>
    <row r="24" spans="1:14" s="70" customFormat="1" ht="15">
      <c r="A24" s="64" t="s">
        <v>316</v>
      </c>
      <c r="B24" s="61">
        <f>SUM(B25:B26)</f>
        <v>1164</v>
      </c>
      <c r="C24" s="61">
        <f aca="true" t="shared" si="4" ref="C24:M24">SUM(C25:C26)</f>
        <v>755</v>
      </c>
      <c r="D24" s="61">
        <f t="shared" si="4"/>
        <v>231</v>
      </c>
      <c r="E24" s="61">
        <f t="shared" si="4"/>
        <v>0</v>
      </c>
      <c r="F24" s="61">
        <f t="shared" si="4"/>
        <v>51</v>
      </c>
      <c r="G24" s="61">
        <f t="shared" si="4"/>
        <v>11</v>
      </c>
      <c r="H24" s="61">
        <f t="shared" si="4"/>
        <v>9</v>
      </c>
      <c r="I24" s="61">
        <f t="shared" si="4"/>
        <v>0</v>
      </c>
      <c r="J24" s="61">
        <f t="shared" si="4"/>
        <v>0</v>
      </c>
      <c r="K24" s="61">
        <f t="shared" si="4"/>
        <v>0</v>
      </c>
      <c r="L24" s="61">
        <f t="shared" si="4"/>
        <v>0</v>
      </c>
      <c r="M24" s="62">
        <f t="shared" si="4"/>
        <v>107</v>
      </c>
      <c r="N24" s="95"/>
    </row>
    <row r="25" spans="1:13" ht="15">
      <c r="A25" s="65" t="s">
        <v>196</v>
      </c>
      <c r="B25" s="66">
        <v>835</v>
      </c>
      <c r="C25" s="66">
        <v>555</v>
      </c>
      <c r="D25" s="66">
        <v>158</v>
      </c>
      <c r="E25" s="66">
        <v>0</v>
      </c>
      <c r="F25" s="66">
        <v>4</v>
      </c>
      <c r="G25" s="66">
        <v>8</v>
      </c>
      <c r="H25" s="66">
        <v>9</v>
      </c>
      <c r="I25" s="66">
        <v>0</v>
      </c>
      <c r="J25" s="66">
        <v>0</v>
      </c>
      <c r="K25" s="66">
        <v>0</v>
      </c>
      <c r="L25" s="66">
        <v>0</v>
      </c>
      <c r="M25" s="67">
        <v>101</v>
      </c>
    </row>
    <row r="26" spans="1:13" ht="15">
      <c r="A26" s="65" t="s">
        <v>198</v>
      </c>
      <c r="B26" s="66">
        <v>329</v>
      </c>
      <c r="C26" s="66">
        <v>200</v>
      </c>
      <c r="D26" s="66">
        <v>73</v>
      </c>
      <c r="E26" s="66">
        <v>0</v>
      </c>
      <c r="F26" s="66">
        <v>47</v>
      </c>
      <c r="G26" s="66">
        <v>3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7">
        <v>6</v>
      </c>
    </row>
    <row r="27" spans="1:13" ht="15">
      <c r="A27" s="65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9"/>
    </row>
    <row r="28" spans="1:14" s="70" customFormat="1" ht="15">
      <c r="A28" s="64" t="s">
        <v>317</v>
      </c>
      <c r="B28" s="61">
        <f>SUM(B29:B30)</f>
        <v>541</v>
      </c>
      <c r="C28" s="61">
        <f aca="true" t="shared" si="5" ref="C28:M28">SUM(C29:C30)</f>
        <v>421</v>
      </c>
      <c r="D28" s="61">
        <f t="shared" si="5"/>
        <v>51</v>
      </c>
      <c r="E28" s="61">
        <f t="shared" si="5"/>
        <v>0</v>
      </c>
      <c r="F28" s="61">
        <f t="shared" si="5"/>
        <v>0</v>
      </c>
      <c r="G28" s="61">
        <f t="shared" si="5"/>
        <v>23</v>
      </c>
      <c r="H28" s="61">
        <f t="shared" si="5"/>
        <v>0</v>
      </c>
      <c r="I28" s="61">
        <f t="shared" si="5"/>
        <v>1</v>
      </c>
      <c r="J28" s="61">
        <f t="shared" si="5"/>
        <v>0</v>
      </c>
      <c r="K28" s="61">
        <f t="shared" si="5"/>
        <v>0</v>
      </c>
      <c r="L28" s="61">
        <f t="shared" si="5"/>
        <v>0</v>
      </c>
      <c r="M28" s="62">
        <f t="shared" si="5"/>
        <v>45</v>
      </c>
      <c r="N28" s="95"/>
    </row>
    <row r="29" spans="1:13" ht="15">
      <c r="A29" s="65" t="s">
        <v>143</v>
      </c>
      <c r="B29" s="66">
        <v>482</v>
      </c>
      <c r="C29" s="66">
        <v>390</v>
      </c>
      <c r="D29" s="66">
        <v>34</v>
      </c>
      <c r="E29" s="66">
        <v>0</v>
      </c>
      <c r="F29" s="66">
        <v>0</v>
      </c>
      <c r="G29" s="66">
        <v>23</v>
      </c>
      <c r="H29" s="66">
        <v>0</v>
      </c>
      <c r="I29" s="66">
        <v>1</v>
      </c>
      <c r="J29" s="66">
        <v>0</v>
      </c>
      <c r="K29" s="66">
        <v>0</v>
      </c>
      <c r="L29" s="66">
        <v>0</v>
      </c>
      <c r="M29" s="67">
        <v>34</v>
      </c>
    </row>
    <row r="30" spans="1:13" ht="15">
      <c r="A30" s="65" t="s">
        <v>127</v>
      </c>
      <c r="B30" s="66">
        <v>59</v>
      </c>
      <c r="C30" s="66">
        <v>31</v>
      </c>
      <c r="D30" s="66">
        <v>17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7">
        <v>11</v>
      </c>
    </row>
    <row r="31" spans="1:13" ht="15">
      <c r="A31" s="65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9"/>
    </row>
    <row r="32" spans="1:13" ht="15">
      <c r="A32" s="64" t="s">
        <v>318</v>
      </c>
      <c r="B32" s="61">
        <f>B33</f>
        <v>436</v>
      </c>
      <c r="C32" s="61">
        <f aca="true" t="shared" si="6" ref="C32:M32">C33</f>
        <v>303</v>
      </c>
      <c r="D32" s="61">
        <f t="shared" si="6"/>
        <v>62</v>
      </c>
      <c r="E32" s="61">
        <f t="shared" si="6"/>
        <v>0</v>
      </c>
      <c r="F32" s="61">
        <f t="shared" si="6"/>
        <v>3</v>
      </c>
      <c r="G32" s="61">
        <f t="shared" si="6"/>
        <v>8</v>
      </c>
      <c r="H32" s="61">
        <f t="shared" si="6"/>
        <v>12</v>
      </c>
      <c r="I32" s="61">
        <f t="shared" si="6"/>
        <v>8</v>
      </c>
      <c r="J32" s="61">
        <f t="shared" si="6"/>
        <v>11</v>
      </c>
      <c r="K32" s="61">
        <f t="shared" si="6"/>
        <v>1</v>
      </c>
      <c r="L32" s="61">
        <f t="shared" si="6"/>
        <v>0</v>
      </c>
      <c r="M32" s="62">
        <f t="shared" si="6"/>
        <v>28</v>
      </c>
    </row>
    <row r="33" spans="1:13" ht="15">
      <c r="A33" s="65" t="s">
        <v>199</v>
      </c>
      <c r="B33" s="66">
        <v>436</v>
      </c>
      <c r="C33" s="66">
        <v>303</v>
      </c>
      <c r="D33" s="66">
        <v>62</v>
      </c>
      <c r="E33" s="66">
        <v>0</v>
      </c>
      <c r="F33" s="66">
        <v>3</v>
      </c>
      <c r="G33" s="66">
        <v>8</v>
      </c>
      <c r="H33" s="66">
        <v>12</v>
      </c>
      <c r="I33" s="66">
        <v>8</v>
      </c>
      <c r="J33" s="66">
        <v>11</v>
      </c>
      <c r="K33" s="66">
        <v>1</v>
      </c>
      <c r="L33" s="66">
        <v>0</v>
      </c>
      <c r="M33" s="67">
        <v>28</v>
      </c>
    </row>
    <row r="34" spans="1:13" ht="15">
      <c r="A34" s="65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9"/>
    </row>
    <row r="35" spans="1:13" ht="15">
      <c r="A35" s="64" t="s">
        <v>339</v>
      </c>
      <c r="B35" s="61">
        <f>SUM(B36:B38)</f>
        <v>1658</v>
      </c>
      <c r="C35" s="61">
        <f aca="true" t="shared" si="7" ref="C35:M35">SUM(C36:C38)</f>
        <v>795</v>
      </c>
      <c r="D35" s="61">
        <f t="shared" si="7"/>
        <v>293</v>
      </c>
      <c r="E35" s="61">
        <f t="shared" si="7"/>
        <v>0</v>
      </c>
      <c r="F35" s="61">
        <f t="shared" si="7"/>
        <v>7</v>
      </c>
      <c r="G35" s="61">
        <f t="shared" si="7"/>
        <v>50</v>
      </c>
      <c r="H35" s="61">
        <f t="shared" si="7"/>
        <v>10</v>
      </c>
      <c r="I35" s="61">
        <f t="shared" si="7"/>
        <v>16</v>
      </c>
      <c r="J35" s="61">
        <f t="shared" si="7"/>
        <v>0</v>
      </c>
      <c r="K35" s="61">
        <f t="shared" si="7"/>
        <v>0</v>
      </c>
      <c r="L35" s="61">
        <f t="shared" si="7"/>
        <v>94</v>
      </c>
      <c r="M35" s="62">
        <f t="shared" si="7"/>
        <v>393</v>
      </c>
    </row>
    <row r="36" spans="1:13" ht="15">
      <c r="A36" s="65" t="s">
        <v>200</v>
      </c>
      <c r="B36" s="66">
        <v>971</v>
      </c>
      <c r="C36" s="66">
        <v>521</v>
      </c>
      <c r="D36" s="66">
        <v>144</v>
      </c>
      <c r="E36" s="66">
        <v>0</v>
      </c>
      <c r="F36" s="66">
        <v>5</v>
      </c>
      <c r="G36" s="66">
        <v>44</v>
      </c>
      <c r="H36" s="66">
        <v>10</v>
      </c>
      <c r="I36" s="66">
        <v>16</v>
      </c>
      <c r="J36" s="66">
        <v>0</v>
      </c>
      <c r="K36" s="66">
        <v>0</v>
      </c>
      <c r="L36" s="66">
        <v>94</v>
      </c>
      <c r="M36" s="67">
        <v>137</v>
      </c>
    </row>
    <row r="37" spans="1:13" ht="15">
      <c r="A37" s="65" t="s">
        <v>201</v>
      </c>
      <c r="B37" s="66">
        <v>593</v>
      </c>
      <c r="C37" s="66">
        <v>221</v>
      </c>
      <c r="D37" s="66">
        <v>126</v>
      </c>
      <c r="E37" s="66">
        <v>0</v>
      </c>
      <c r="F37" s="66">
        <v>2</v>
      </c>
      <c r="G37" s="66">
        <v>2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7">
        <v>242</v>
      </c>
    </row>
    <row r="38" spans="1:13" ht="15">
      <c r="A38" s="65" t="s">
        <v>202</v>
      </c>
      <c r="B38" s="66">
        <v>94</v>
      </c>
      <c r="C38" s="66">
        <v>53</v>
      </c>
      <c r="D38" s="66">
        <v>23</v>
      </c>
      <c r="E38" s="66">
        <v>0</v>
      </c>
      <c r="F38" s="66">
        <v>0</v>
      </c>
      <c r="G38" s="66">
        <v>4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7">
        <v>14</v>
      </c>
    </row>
    <row r="39" spans="1:13" ht="15">
      <c r="A39" s="65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9"/>
    </row>
    <row r="40" spans="1:13" ht="15">
      <c r="A40" s="64" t="s">
        <v>219</v>
      </c>
      <c r="B40" s="72">
        <f>SUM(B41:B43)</f>
        <v>1173</v>
      </c>
      <c r="C40" s="72">
        <f aca="true" t="shared" si="8" ref="C40:M40">SUM(C41:C43)</f>
        <v>740</v>
      </c>
      <c r="D40" s="72">
        <f t="shared" si="8"/>
        <v>253</v>
      </c>
      <c r="E40" s="72">
        <f t="shared" si="8"/>
        <v>0</v>
      </c>
      <c r="F40" s="72">
        <f t="shared" si="8"/>
        <v>59</v>
      </c>
      <c r="G40" s="72">
        <f t="shared" si="8"/>
        <v>41</v>
      </c>
      <c r="H40" s="72">
        <f t="shared" si="8"/>
        <v>27</v>
      </c>
      <c r="I40" s="72">
        <f t="shared" si="8"/>
        <v>3</v>
      </c>
      <c r="J40" s="72">
        <f t="shared" si="8"/>
        <v>0</v>
      </c>
      <c r="K40" s="72">
        <f t="shared" si="8"/>
        <v>0</v>
      </c>
      <c r="L40" s="72">
        <f t="shared" si="8"/>
        <v>0</v>
      </c>
      <c r="M40" s="73">
        <f t="shared" si="8"/>
        <v>50</v>
      </c>
    </row>
    <row r="41" spans="1:13" ht="15">
      <c r="A41" s="65" t="s">
        <v>323</v>
      </c>
      <c r="B41" s="66">
        <v>584</v>
      </c>
      <c r="C41" s="66">
        <v>395</v>
      </c>
      <c r="D41" s="66">
        <v>108</v>
      </c>
      <c r="E41" s="66">
        <v>0</v>
      </c>
      <c r="F41" s="66">
        <v>9</v>
      </c>
      <c r="G41" s="66">
        <v>28</v>
      </c>
      <c r="H41" s="66">
        <v>27</v>
      </c>
      <c r="I41" s="66">
        <v>3</v>
      </c>
      <c r="J41" s="66">
        <v>0</v>
      </c>
      <c r="K41" s="66">
        <v>0</v>
      </c>
      <c r="L41" s="66">
        <v>0</v>
      </c>
      <c r="M41" s="67">
        <v>14</v>
      </c>
    </row>
    <row r="42" spans="1:13" ht="15">
      <c r="A42" s="65" t="s">
        <v>203</v>
      </c>
      <c r="B42" s="66">
        <v>435</v>
      </c>
      <c r="C42" s="66">
        <v>221</v>
      </c>
      <c r="D42" s="66">
        <v>130</v>
      </c>
      <c r="E42" s="66">
        <v>0</v>
      </c>
      <c r="F42" s="66">
        <v>50</v>
      </c>
      <c r="G42" s="66">
        <v>11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7">
        <v>23</v>
      </c>
    </row>
    <row r="43" spans="1:13" ht="15">
      <c r="A43" s="65" t="s">
        <v>204</v>
      </c>
      <c r="B43" s="66">
        <v>154</v>
      </c>
      <c r="C43" s="66">
        <v>124</v>
      </c>
      <c r="D43" s="66">
        <v>15</v>
      </c>
      <c r="E43" s="66">
        <v>0</v>
      </c>
      <c r="F43" s="66">
        <v>0</v>
      </c>
      <c r="G43" s="66">
        <v>2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7">
        <v>13</v>
      </c>
    </row>
    <row r="44" spans="1:13" ht="15">
      <c r="A44" s="65"/>
      <c r="B44" s="68"/>
      <c r="C44" s="68"/>
      <c r="D44" s="68"/>
      <c r="E44" s="68"/>
      <c r="F44" s="68"/>
      <c r="G44" s="74"/>
      <c r="H44" s="96"/>
      <c r="I44" s="96"/>
      <c r="J44" s="97"/>
      <c r="K44" s="96"/>
      <c r="L44" s="97"/>
      <c r="M44" s="96"/>
    </row>
    <row r="45" spans="1:13" ht="15">
      <c r="A45" s="64" t="s">
        <v>319</v>
      </c>
      <c r="B45" s="72">
        <f>SUM(B46:B47)</f>
        <v>761</v>
      </c>
      <c r="C45" s="72">
        <f aca="true" t="shared" si="9" ref="C45:M45">SUM(C46:C47)</f>
        <v>556</v>
      </c>
      <c r="D45" s="72">
        <f t="shared" si="9"/>
        <v>119</v>
      </c>
      <c r="E45" s="72">
        <f t="shared" si="9"/>
        <v>0</v>
      </c>
      <c r="F45" s="72">
        <f t="shared" si="9"/>
        <v>19</v>
      </c>
      <c r="G45" s="72">
        <f t="shared" si="9"/>
        <v>21</v>
      </c>
      <c r="H45" s="72">
        <f t="shared" si="9"/>
        <v>1</v>
      </c>
      <c r="I45" s="72">
        <f t="shared" si="9"/>
        <v>0</v>
      </c>
      <c r="J45" s="72">
        <f t="shared" si="9"/>
        <v>0</v>
      </c>
      <c r="K45" s="72">
        <f t="shared" si="9"/>
        <v>0</v>
      </c>
      <c r="L45" s="72">
        <f t="shared" si="9"/>
        <v>0</v>
      </c>
      <c r="M45" s="73">
        <f t="shared" si="9"/>
        <v>45</v>
      </c>
    </row>
    <row r="46" spans="1:13" ht="15">
      <c r="A46" s="65" t="s">
        <v>205</v>
      </c>
      <c r="B46" s="66">
        <v>641</v>
      </c>
      <c r="C46" s="66">
        <v>482</v>
      </c>
      <c r="D46" s="66">
        <v>92</v>
      </c>
      <c r="E46" s="66">
        <v>0</v>
      </c>
      <c r="F46" s="66">
        <v>10</v>
      </c>
      <c r="G46" s="66">
        <v>14</v>
      </c>
      <c r="H46" s="66">
        <v>1</v>
      </c>
      <c r="I46" s="66">
        <v>0</v>
      </c>
      <c r="J46" s="66">
        <v>0</v>
      </c>
      <c r="K46" s="66">
        <v>0</v>
      </c>
      <c r="L46" s="66">
        <v>0</v>
      </c>
      <c r="M46" s="67">
        <v>42</v>
      </c>
    </row>
    <row r="47" spans="1:13" ht="15">
      <c r="A47" s="65" t="s">
        <v>206</v>
      </c>
      <c r="B47" s="66">
        <v>120</v>
      </c>
      <c r="C47" s="66">
        <v>74</v>
      </c>
      <c r="D47" s="66">
        <v>27</v>
      </c>
      <c r="E47" s="66">
        <v>0</v>
      </c>
      <c r="F47" s="66">
        <v>9</v>
      </c>
      <c r="G47" s="66">
        <v>7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7">
        <v>3</v>
      </c>
    </row>
    <row r="48" spans="1:13" ht="15">
      <c r="A48" s="65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9"/>
    </row>
    <row r="49" spans="1:14" s="70" customFormat="1" ht="15">
      <c r="A49" s="64" t="s">
        <v>320</v>
      </c>
      <c r="B49" s="61">
        <f>SUM(B50:B51)</f>
        <v>603</v>
      </c>
      <c r="C49" s="61">
        <f aca="true" t="shared" si="10" ref="C49:M49">SUM(C50:C51)</f>
        <v>365</v>
      </c>
      <c r="D49" s="61">
        <f t="shared" si="10"/>
        <v>160</v>
      </c>
      <c r="E49" s="61">
        <f t="shared" si="10"/>
        <v>0</v>
      </c>
      <c r="F49" s="61">
        <f t="shared" si="10"/>
        <v>2</v>
      </c>
      <c r="G49" s="61">
        <f t="shared" si="10"/>
        <v>29</v>
      </c>
      <c r="H49" s="61">
        <f t="shared" si="10"/>
        <v>5</v>
      </c>
      <c r="I49" s="61">
        <f t="shared" si="10"/>
        <v>1</v>
      </c>
      <c r="J49" s="61">
        <f t="shared" si="10"/>
        <v>9</v>
      </c>
      <c r="K49" s="61">
        <f t="shared" si="10"/>
        <v>0</v>
      </c>
      <c r="L49" s="61">
        <f t="shared" si="10"/>
        <v>0</v>
      </c>
      <c r="M49" s="62">
        <f t="shared" si="10"/>
        <v>32</v>
      </c>
      <c r="N49" s="95"/>
    </row>
    <row r="50" spans="1:13" ht="15">
      <c r="A50" s="65" t="s">
        <v>207</v>
      </c>
      <c r="B50" s="66">
        <v>249</v>
      </c>
      <c r="C50" s="66">
        <v>123</v>
      </c>
      <c r="D50" s="66">
        <v>97</v>
      </c>
      <c r="E50" s="66">
        <v>0</v>
      </c>
      <c r="F50" s="66">
        <v>0</v>
      </c>
      <c r="G50" s="66">
        <v>19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7">
        <v>10</v>
      </c>
    </row>
    <row r="51" spans="1:13" ht="15">
      <c r="A51" s="65" t="s">
        <v>208</v>
      </c>
      <c r="B51" s="66">
        <v>354</v>
      </c>
      <c r="C51" s="66">
        <v>242</v>
      </c>
      <c r="D51" s="66">
        <v>63</v>
      </c>
      <c r="E51" s="66">
        <v>0</v>
      </c>
      <c r="F51" s="66">
        <v>2</v>
      </c>
      <c r="G51" s="66">
        <v>10</v>
      </c>
      <c r="H51" s="66">
        <v>5</v>
      </c>
      <c r="I51" s="66">
        <v>1</v>
      </c>
      <c r="J51" s="66">
        <v>9</v>
      </c>
      <c r="K51" s="66">
        <v>0</v>
      </c>
      <c r="L51" s="66">
        <v>0</v>
      </c>
      <c r="M51" s="67">
        <v>22</v>
      </c>
    </row>
    <row r="52" spans="1:13" ht="15">
      <c r="A52" s="71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9"/>
    </row>
    <row r="53" spans="1:13" ht="15">
      <c r="A53" s="64" t="s">
        <v>220</v>
      </c>
      <c r="B53" s="72">
        <f>SUM(B54:B56)</f>
        <v>905</v>
      </c>
      <c r="C53" s="72">
        <f aca="true" t="shared" si="11" ref="C53:M53">SUM(C54:C56)</f>
        <v>631</v>
      </c>
      <c r="D53" s="72">
        <f t="shared" si="11"/>
        <v>166</v>
      </c>
      <c r="E53" s="72">
        <f t="shared" si="11"/>
        <v>0</v>
      </c>
      <c r="F53" s="72">
        <f t="shared" si="11"/>
        <v>58</v>
      </c>
      <c r="G53" s="72">
        <f t="shared" si="11"/>
        <v>20</v>
      </c>
      <c r="H53" s="72">
        <f t="shared" si="11"/>
        <v>0</v>
      </c>
      <c r="I53" s="72">
        <f t="shared" si="11"/>
        <v>5</v>
      </c>
      <c r="J53" s="72">
        <f t="shared" si="11"/>
        <v>0</v>
      </c>
      <c r="K53" s="72">
        <f t="shared" si="11"/>
        <v>0</v>
      </c>
      <c r="L53" s="72">
        <f t="shared" si="11"/>
        <v>0</v>
      </c>
      <c r="M53" s="73">
        <f t="shared" si="11"/>
        <v>25</v>
      </c>
    </row>
    <row r="54" spans="1:13" ht="15">
      <c r="A54" s="65" t="s">
        <v>209</v>
      </c>
      <c r="B54" s="66">
        <v>472</v>
      </c>
      <c r="C54" s="66">
        <v>338</v>
      </c>
      <c r="D54" s="66">
        <v>83</v>
      </c>
      <c r="E54" s="66">
        <v>0</v>
      </c>
      <c r="F54" s="66">
        <v>25</v>
      </c>
      <c r="G54" s="66">
        <v>8</v>
      </c>
      <c r="H54" s="66">
        <v>0</v>
      </c>
      <c r="I54" s="66">
        <v>1</v>
      </c>
      <c r="J54" s="66">
        <v>0</v>
      </c>
      <c r="K54" s="66">
        <v>0</v>
      </c>
      <c r="L54" s="66">
        <v>0</v>
      </c>
      <c r="M54" s="67">
        <v>17</v>
      </c>
    </row>
    <row r="55" spans="1:13" ht="15">
      <c r="A55" s="65" t="s">
        <v>211</v>
      </c>
      <c r="B55" s="66">
        <v>312</v>
      </c>
      <c r="C55" s="66">
        <v>201</v>
      </c>
      <c r="D55" s="66">
        <v>69</v>
      </c>
      <c r="E55" s="66">
        <v>0</v>
      </c>
      <c r="F55" s="66">
        <v>32</v>
      </c>
      <c r="G55" s="66">
        <v>8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7">
        <v>2</v>
      </c>
    </row>
    <row r="56" spans="1:14" s="54" customFormat="1" ht="15">
      <c r="A56" s="65" t="s">
        <v>210</v>
      </c>
      <c r="B56" s="66">
        <v>121</v>
      </c>
      <c r="C56" s="66">
        <v>92</v>
      </c>
      <c r="D56" s="66">
        <v>14</v>
      </c>
      <c r="E56" s="66">
        <v>0</v>
      </c>
      <c r="F56" s="66">
        <v>1</v>
      </c>
      <c r="G56" s="66">
        <v>4</v>
      </c>
      <c r="H56" s="66">
        <v>0</v>
      </c>
      <c r="I56" s="66">
        <v>4</v>
      </c>
      <c r="J56" s="66">
        <v>0</v>
      </c>
      <c r="K56" s="66">
        <v>0</v>
      </c>
      <c r="L56" s="66">
        <v>0</v>
      </c>
      <c r="M56" s="67">
        <v>6</v>
      </c>
      <c r="N56" s="53"/>
    </row>
    <row r="57" spans="1:13" ht="15">
      <c r="A57" s="65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9"/>
    </row>
    <row r="58" spans="1:14" s="70" customFormat="1" ht="15">
      <c r="A58" s="64" t="s">
        <v>221</v>
      </c>
      <c r="B58" s="61">
        <f>SUM(B59)</f>
        <v>646</v>
      </c>
      <c r="C58" s="61">
        <f aca="true" t="shared" si="12" ref="C58:M58">SUM(C59)</f>
        <v>453</v>
      </c>
      <c r="D58" s="61">
        <f t="shared" si="12"/>
        <v>80</v>
      </c>
      <c r="E58" s="61">
        <f t="shared" si="12"/>
        <v>0</v>
      </c>
      <c r="F58" s="61">
        <f t="shared" si="12"/>
        <v>0</v>
      </c>
      <c r="G58" s="61">
        <f t="shared" si="12"/>
        <v>28</v>
      </c>
      <c r="H58" s="61">
        <f t="shared" si="12"/>
        <v>6</v>
      </c>
      <c r="I58" s="61">
        <f t="shared" si="12"/>
        <v>0</v>
      </c>
      <c r="J58" s="61">
        <f t="shared" si="12"/>
        <v>31</v>
      </c>
      <c r="K58" s="61">
        <f t="shared" si="12"/>
        <v>22</v>
      </c>
      <c r="L58" s="61">
        <f t="shared" si="12"/>
        <v>0</v>
      </c>
      <c r="M58" s="62">
        <f t="shared" si="12"/>
        <v>26</v>
      </c>
      <c r="N58" s="95"/>
    </row>
    <row r="59" spans="1:13" ht="15">
      <c r="A59" s="65" t="s">
        <v>212</v>
      </c>
      <c r="B59" s="66">
        <v>646</v>
      </c>
      <c r="C59" s="66">
        <v>453</v>
      </c>
      <c r="D59" s="66">
        <v>80</v>
      </c>
      <c r="E59" s="66">
        <v>0</v>
      </c>
      <c r="F59" s="66">
        <v>0</v>
      </c>
      <c r="G59" s="66">
        <v>28</v>
      </c>
      <c r="H59" s="66">
        <v>6</v>
      </c>
      <c r="I59" s="66">
        <v>0</v>
      </c>
      <c r="J59" s="66">
        <v>31</v>
      </c>
      <c r="K59" s="66">
        <v>22</v>
      </c>
      <c r="L59" s="66">
        <v>0</v>
      </c>
      <c r="M59" s="67">
        <v>26</v>
      </c>
    </row>
    <row r="60" spans="1:13" ht="15">
      <c r="A60" s="65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9"/>
    </row>
    <row r="61" spans="1:14" s="70" customFormat="1" ht="15">
      <c r="A61" s="64" t="s">
        <v>222</v>
      </c>
      <c r="B61" s="61">
        <f>SUM(B62:B64)</f>
        <v>804</v>
      </c>
      <c r="C61" s="61">
        <f aca="true" t="shared" si="13" ref="C61:M61">SUM(C62:C64)</f>
        <v>605</v>
      </c>
      <c r="D61" s="61">
        <f t="shared" si="13"/>
        <v>84</v>
      </c>
      <c r="E61" s="61">
        <f t="shared" si="13"/>
        <v>7</v>
      </c>
      <c r="F61" s="61">
        <f t="shared" si="13"/>
        <v>2</v>
      </c>
      <c r="G61" s="61">
        <f t="shared" si="13"/>
        <v>34</v>
      </c>
      <c r="H61" s="61">
        <f t="shared" si="13"/>
        <v>0</v>
      </c>
      <c r="I61" s="61">
        <f t="shared" si="13"/>
        <v>0</v>
      </c>
      <c r="J61" s="61">
        <f t="shared" si="13"/>
        <v>0</v>
      </c>
      <c r="K61" s="61">
        <f t="shared" si="13"/>
        <v>0</v>
      </c>
      <c r="L61" s="61">
        <f t="shared" si="13"/>
        <v>0</v>
      </c>
      <c r="M61" s="62">
        <f t="shared" si="13"/>
        <v>72</v>
      </c>
      <c r="N61" s="95"/>
    </row>
    <row r="62" spans="1:13" ht="15">
      <c r="A62" s="65" t="s">
        <v>213</v>
      </c>
      <c r="B62" s="66">
        <v>170</v>
      </c>
      <c r="C62" s="66">
        <v>99</v>
      </c>
      <c r="D62" s="66">
        <v>17</v>
      </c>
      <c r="E62" s="66">
        <v>0</v>
      </c>
      <c r="F62" s="66">
        <v>0</v>
      </c>
      <c r="G62" s="66">
        <v>6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7">
        <v>48</v>
      </c>
    </row>
    <row r="63" spans="1:13" ht="15">
      <c r="A63" s="65" t="s">
        <v>214</v>
      </c>
      <c r="B63" s="66">
        <v>234</v>
      </c>
      <c r="C63" s="66">
        <v>185</v>
      </c>
      <c r="D63" s="66">
        <v>20</v>
      </c>
      <c r="E63" s="66">
        <v>0</v>
      </c>
      <c r="F63" s="66">
        <v>1</v>
      </c>
      <c r="G63" s="66">
        <v>9</v>
      </c>
      <c r="H63" s="66">
        <v>0</v>
      </c>
      <c r="I63" s="66">
        <v>0</v>
      </c>
      <c r="J63" s="66">
        <v>0</v>
      </c>
      <c r="K63" s="66">
        <v>0</v>
      </c>
      <c r="L63" s="66">
        <v>0</v>
      </c>
      <c r="M63" s="67">
        <v>19</v>
      </c>
    </row>
    <row r="64" spans="1:13" ht="15">
      <c r="A64" s="65" t="s">
        <v>215</v>
      </c>
      <c r="B64" s="66">
        <v>400</v>
      </c>
      <c r="C64" s="66">
        <v>321</v>
      </c>
      <c r="D64" s="66">
        <v>47</v>
      </c>
      <c r="E64" s="66">
        <v>7</v>
      </c>
      <c r="F64" s="66">
        <v>1</v>
      </c>
      <c r="G64" s="66">
        <v>19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67">
        <v>5</v>
      </c>
    </row>
    <row r="65" spans="1:13" ht="15">
      <c r="A65" s="65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9"/>
    </row>
    <row r="66" spans="1:13" ht="15">
      <c r="A66" s="64" t="s">
        <v>321</v>
      </c>
      <c r="B66" s="72">
        <f>SUM(B67:B68)</f>
        <v>930</v>
      </c>
      <c r="C66" s="72">
        <f aca="true" t="shared" si="14" ref="C66:M66">SUM(C67:C68)</f>
        <v>598</v>
      </c>
      <c r="D66" s="72">
        <f t="shared" si="14"/>
        <v>118</v>
      </c>
      <c r="E66" s="72">
        <f t="shared" si="14"/>
        <v>0</v>
      </c>
      <c r="F66" s="72">
        <f t="shared" si="14"/>
        <v>135</v>
      </c>
      <c r="G66" s="72">
        <f t="shared" si="14"/>
        <v>11</v>
      </c>
      <c r="H66" s="72">
        <f t="shared" si="14"/>
        <v>1</v>
      </c>
      <c r="I66" s="72">
        <f t="shared" si="14"/>
        <v>0</v>
      </c>
      <c r="J66" s="72">
        <f t="shared" si="14"/>
        <v>0</v>
      </c>
      <c r="K66" s="72">
        <f t="shared" si="14"/>
        <v>0</v>
      </c>
      <c r="L66" s="72">
        <f t="shared" si="14"/>
        <v>0</v>
      </c>
      <c r="M66" s="73">
        <f t="shared" si="14"/>
        <v>67</v>
      </c>
    </row>
    <row r="67" spans="1:13" ht="15">
      <c r="A67" s="65" t="s">
        <v>216</v>
      </c>
      <c r="B67" s="66">
        <v>699</v>
      </c>
      <c r="C67" s="66">
        <v>481</v>
      </c>
      <c r="D67" s="66">
        <v>52</v>
      </c>
      <c r="E67" s="66">
        <v>0</v>
      </c>
      <c r="F67" s="66">
        <v>99</v>
      </c>
      <c r="G67" s="66">
        <v>7</v>
      </c>
      <c r="H67" s="66">
        <v>1</v>
      </c>
      <c r="I67" s="66">
        <v>0</v>
      </c>
      <c r="J67" s="66">
        <v>0</v>
      </c>
      <c r="K67" s="66">
        <v>0</v>
      </c>
      <c r="L67" s="66">
        <v>0</v>
      </c>
      <c r="M67" s="67">
        <v>59</v>
      </c>
    </row>
    <row r="68" spans="1:14" s="54" customFormat="1" ht="15">
      <c r="A68" s="65" t="s">
        <v>217</v>
      </c>
      <c r="B68" s="66">
        <v>231</v>
      </c>
      <c r="C68" s="66">
        <v>117</v>
      </c>
      <c r="D68" s="66">
        <v>66</v>
      </c>
      <c r="E68" s="66">
        <v>0</v>
      </c>
      <c r="F68" s="66">
        <v>36</v>
      </c>
      <c r="G68" s="66">
        <v>4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  <c r="M68" s="67">
        <v>8</v>
      </c>
      <c r="N68" s="53"/>
    </row>
    <row r="69" spans="1:13" ht="15">
      <c r="A69" s="65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9"/>
    </row>
    <row r="70" spans="1:14" s="70" customFormat="1" ht="15">
      <c r="A70" s="64" t="s">
        <v>322</v>
      </c>
      <c r="B70" s="61">
        <f>SUM(B71:B73)</f>
        <v>1061</v>
      </c>
      <c r="C70" s="61">
        <f aca="true" t="shared" si="15" ref="C70:M70">SUM(C71:C73)</f>
        <v>410</v>
      </c>
      <c r="D70" s="61">
        <f t="shared" si="15"/>
        <v>131</v>
      </c>
      <c r="E70" s="61">
        <f t="shared" si="15"/>
        <v>0</v>
      </c>
      <c r="F70" s="61">
        <f t="shared" si="15"/>
        <v>391</v>
      </c>
      <c r="G70" s="61">
        <f t="shared" si="15"/>
        <v>36</v>
      </c>
      <c r="H70" s="61">
        <f t="shared" si="15"/>
        <v>2</v>
      </c>
      <c r="I70" s="61">
        <f t="shared" si="15"/>
        <v>4</v>
      </c>
      <c r="J70" s="61">
        <f t="shared" si="15"/>
        <v>0</v>
      </c>
      <c r="K70" s="61">
        <f t="shared" si="15"/>
        <v>0</v>
      </c>
      <c r="L70" s="61">
        <f t="shared" si="15"/>
        <v>0</v>
      </c>
      <c r="M70" s="62">
        <f t="shared" si="15"/>
        <v>87</v>
      </c>
      <c r="N70" s="95"/>
    </row>
    <row r="71" spans="1:13" ht="15">
      <c r="A71" s="75" t="s">
        <v>218</v>
      </c>
      <c r="B71" s="66">
        <v>845</v>
      </c>
      <c r="C71" s="66">
        <v>314</v>
      </c>
      <c r="D71" s="66">
        <v>86</v>
      </c>
      <c r="E71" s="66">
        <v>0</v>
      </c>
      <c r="F71" s="66">
        <v>382</v>
      </c>
      <c r="G71" s="66">
        <v>32</v>
      </c>
      <c r="H71" s="66">
        <v>2</v>
      </c>
      <c r="I71" s="66">
        <v>4</v>
      </c>
      <c r="J71" s="66">
        <v>0</v>
      </c>
      <c r="K71" s="66">
        <v>0</v>
      </c>
      <c r="L71" s="66">
        <v>0</v>
      </c>
      <c r="M71" s="67">
        <v>25</v>
      </c>
    </row>
    <row r="72" spans="1:13" ht="15">
      <c r="A72" s="75" t="s">
        <v>133</v>
      </c>
      <c r="B72" s="66">
        <v>77</v>
      </c>
      <c r="C72" s="66">
        <v>37</v>
      </c>
      <c r="D72" s="66">
        <v>27</v>
      </c>
      <c r="E72" s="66">
        <v>0</v>
      </c>
      <c r="F72" s="66">
        <v>3</v>
      </c>
      <c r="G72" s="66">
        <v>3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7">
        <v>7</v>
      </c>
    </row>
    <row r="73" spans="1:13" ht="15">
      <c r="A73" s="77" t="s">
        <v>139</v>
      </c>
      <c r="B73" s="78">
        <v>139</v>
      </c>
      <c r="C73" s="78">
        <v>59</v>
      </c>
      <c r="D73" s="78">
        <v>18</v>
      </c>
      <c r="E73" s="78">
        <v>0</v>
      </c>
      <c r="F73" s="78">
        <v>6</v>
      </c>
      <c r="G73" s="78">
        <v>1</v>
      </c>
      <c r="H73" s="78">
        <v>0</v>
      </c>
      <c r="I73" s="78">
        <v>0</v>
      </c>
      <c r="J73" s="78">
        <v>0</v>
      </c>
      <c r="K73" s="78">
        <v>0</v>
      </c>
      <c r="L73" s="78">
        <v>0</v>
      </c>
      <c r="M73" s="79">
        <v>55</v>
      </c>
    </row>
    <row r="74" spans="1:13" ht="15">
      <c r="A74" s="52" t="s">
        <v>566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spans="1:13" ht="15">
      <c r="A75" s="82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</row>
  </sheetData>
  <sheetProtection/>
  <mergeCells count="1">
    <mergeCell ref="A3:M3"/>
  </mergeCells>
  <printOptions horizontalCentered="1" verticalCentered="1"/>
  <pageMargins left="0.7874015748031497" right="0.7874015748031497" top="0" bottom="0" header="0" footer="0"/>
  <pageSetup horizontalDpi="600" verticalDpi="600" orientation="landscape" scale="38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8"/>
  </sheetPr>
  <dimension ref="A1:J59"/>
  <sheetViews>
    <sheetView zoomScale="75" zoomScaleNormal="75" zoomScaleSheetLayoutView="75" zoomScalePageLayoutView="0" workbookViewId="0" topLeftCell="A1">
      <selection activeCell="L36" sqref="L36"/>
    </sheetView>
  </sheetViews>
  <sheetFormatPr defaultColWidth="11.57421875" defaultRowHeight="12.75"/>
  <cols>
    <col min="1" max="1" width="86.421875" style="53" bestFit="1" customWidth="1"/>
    <col min="2" max="9" width="20.7109375" style="53" customWidth="1"/>
    <col min="10" max="10" width="11.421875" style="53" customWidth="1"/>
    <col min="11" max="16384" width="11.421875" style="53" customWidth="1"/>
  </cols>
  <sheetData>
    <row r="1" spans="1:9" ht="15">
      <c r="A1" s="51" t="s">
        <v>37</v>
      </c>
      <c r="B1" s="52"/>
      <c r="C1" s="52"/>
      <c r="D1" s="52"/>
      <c r="E1" s="52"/>
      <c r="F1" s="52"/>
      <c r="G1" s="52"/>
      <c r="H1" s="52"/>
      <c r="I1" s="52"/>
    </row>
    <row r="2" spans="1:9" ht="15">
      <c r="A2" s="52"/>
      <c r="B2" s="52"/>
      <c r="C2" s="52"/>
      <c r="D2" s="52"/>
      <c r="E2" s="52"/>
      <c r="F2" s="52"/>
      <c r="G2" s="52"/>
      <c r="H2" s="52"/>
      <c r="I2" s="52"/>
    </row>
    <row r="3" spans="1:9" ht="15">
      <c r="A3" s="84" t="s">
        <v>189</v>
      </c>
      <c r="B3" s="84"/>
      <c r="C3" s="84"/>
      <c r="D3" s="84"/>
      <c r="E3" s="84"/>
      <c r="F3" s="84"/>
      <c r="G3" s="84"/>
      <c r="H3" s="84"/>
      <c r="I3" s="84"/>
    </row>
    <row r="4" spans="1:9" ht="15">
      <c r="A4" s="85"/>
      <c r="B4" s="85"/>
      <c r="C4" s="365"/>
      <c r="D4" s="85"/>
      <c r="E4" s="85"/>
      <c r="F4" s="85"/>
      <c r="G4" s="85"/>
      <c r="H4" s="85"/>
      <c r="I4" s="85"/>
    </row>
    <row r="5" spans="1:9" ht="15">
      <c r="A5" s="85"/>
      <c r="B5" s="85"/>
      <c r="C5" s="85"/>
      <c r="D5" s="85"/>
      <c r="E5" s="85"/>
      <c r="F5" s="85"/>
      <c r="G5" s="85"/>
      <c r="H5" s="85"/>
      <c r="I5" s="85"/>
    </row>
    <row r="6" spans="1:9" ht="15">
      <c r="A6" s="86"/>
      <c r="B6" s="87" t="s">
        <v>522</v>
      </c>
      <c r="C6" s="87" t="s">
        <v>523</v>
      </c>
      <c r="D6" s="87" t="s">
        <v>523</v>
      </c>
      <c r="E6" s="87" t="s">
        <v>524</v>
      </c>
      <c r="F6" s="87" t="s">
        <v>523</v>
      </c>
      <c r="G6" s="88" t="s">
        <v>281</v>
      </c>
      <c r="H6" s="88"/>
      <c r="I6" s="88"/>
    </row>
    <row r="7" spans="1:9" ht="15">
      <c r="A7" s="89" t="s">
        <v>529</v>
      </c>
      <c r="B7" s="90" t="s">
        <v>530</v>
      </c>
      <c r="C7" s="90" t="s">
        <v>531</v>
      </c>
      <c r="D7" s="90" t="s">
        <v>532</v>
      </c>
      <c r="E7" s="90" t="s">
        <v>533</v>
      </c>
      <c r="F7" s="90" t="s">
        <v>534</v>
      </c>
      <c r="G7" s="90"/>
      <c r="H7" s="90"/>
      <c r="I7" s="91"/>
    </row>
    <row r="8" spans="1:9" ht="15">
      <c r="A8" s="92"/>
      <c r="B8" s="93">
        <v>40909</v>
      </c>
      <c r="C8" s="94"/>
      <c r="D8" s="90" t="s">
        <v>538</v>
      </c>
      <c r="E8" s="90" t="s">
        <v>539</v>
      </c>
      <c r="F8" s="90" t="s">
        <v>540</v>
      </c>
      <c r="G8" s="90" t="s">
        <v>543</v>
      </c>
      <c r="H8" s="90" t="s">
        <v>544</v>
      </c>
      <c r="I8" s="91" t="s">
        <v>545</v>
      </c>
    </row>
    <row r="9" spans="1:9" ht="15">
      <c r="A9" s="92"/>
      <c r="B9" s="94"/>
      <c r="C9" s="94"/>
      <c r="D9" s="94"/>
      <c r="E9" s="94"/>
      <c r="F9" s="94"/>
      <c r="G9" s="94"/>
      <c r="H9" s="90" t="s">
        <v>547</v>
      </c>
      <c r="I9" s="91" t="s">
        <v>548</v>
      </c>
    </row>
    <row r="10" spans="1:9" ht="15">
      <c r="A10" s="57"/>
      <c r="B10" s="58"/>
      <c r="C10" s="58"/>
      <c r="D10" s="58"/>
      <c r="E10" s="58"/>
      <c r="F10" s="58"/>
      <c r="G10" s="58"/>
      <c r="H10" s="58"/>
      <c r="I10" s="359"/>
    </row>
    <row r="11" spans="1:9" ht="15">
      <c r="A11" s="56" t="s">
        <v>549</v>
      </c>
      <c r="B11" s="61">
        <f aca="true" t="shared" si="0" ref="B11:I11">B13+B22+B29+B34+B39+B45+B53</f>
        <v>18461</v>
      </c>
      <c r="C11" s="61">
        <f t="shared" si="0"/>
        <v>17396</v>
      </c>
      <c r="D11" s="61">
        <f t="shared" si="0"/>
        <v>1928</v>
      </c>
      <c r="E11" s="61">
        <f t="shared" si="0"/>
        <v>99</v>
      </c>
      <c r="F11" s="61">
        <f t="shared" si="0"/>
        <v>16144</v>
      </c>
      <c r="G11" s="61">
        <f t="shared" si="0"/>
        <v>21740</v>
      </c>
      <c r="H11" s="61">
        <f t="shared" si="0"/>
        <v>16166</v>
      </c>
      <c r="I11" s="62">
        <f t="shared" si="0"/>
        <v>5574</v>
      </c>
    </row>
    <row r="12" spans="1:9" ht="15">
      <c r="A12" s="63"/>
      <c r="B12" s="61"/>
      <c r="C12" s="61"/>
      <c r="D12" s="61"/>
      <c r="E12" s="61"/>
      <c r="F12" s="61"/>
      <c r="G12" s="61"/>
      <c r="H12" s="61"/>
      <c r="I12" s="62"/>
    </row>
    <row r="13" spans="1:9" ht="15">
      <c r="A13" s="64" t="s">
        <v>270</v>
      </c>
      <c r="B13" s="61">
        <f>SUM(B14:B20)</f>
        <v>6822</v>
      </c>
      <c r="C13" s="61">
        <f aca="true" t="shared" si="1" ref="C13:I13">SUM(C14:C20)</f>
        <v>5544</v>
      </c>
      <c r="D13" s="61">
        <f t="shared" si="1"/>
        <v>588</v>
      </c>
      <c r="E13" s="61">
        <f t="shared" si="1"/>
        <v>35</v>
      </c>
      <c r="F13" s="61">
        <f t="shared" si="1"/>
        <v>6108</v>
      </c>
      <c r="G13" s="61">
        <f>SUM(G14:G20)</f>
        <v>6881</v>
      </c>
      <c r="H13" s="61">
        <f t="shared" si="1"/>
        <v>4949</v>
      </c>
      <c r="I13" s="62">
        <f t="shared" si="1"/>
        <v>1932</v>
      </c>
    </row>
    <row r="14" spans="1:9" ht="15">
      <c r="A14" s="65" t="s">
        <v>192</v>
      </c>
      <c r="B14" s="66">
        <v>1785</v>
      </c>
      <c r="C14" s="66">
        <v>1292</v>
      </c>
      <c r="D14" s="66">
        <v>138</v>
      </c>
      <c r="E14" s="66">
        <v>0</v>
      </c>
      <c r="F14" s="66">
        <v>1383</v>
      </c>
      <c r="G14" s="66">
        <v>1832</v>
      </c>
      <c r="H14" s="66">
        <v>1407</v>
      </c>
      <c r="I14" s="67">
        <v>425</v>
      </c>
    </row>
    <row r="15" spans="1:9" ht="15">
      <c r="A15" s="65" t="s">
        <v>136</v>
      </c>
      <c r="B15" s="66">
        <v>0</v>
      </c>
      <c r="C15" s="66">
        <v>424</v>
      </c>
      <c r="D15" s="66">
        <v>6</v>
      </c>
      <c r="E15" s="66">
        <v>0</v>
      </c>
      <c r="F15" s="66">
        <v>284</v>
      </c>
      <c r="G15" s="66">
        <v>146</v>
      </c>
      <c r="H15" s="66">
        <v>36</v>
      </c>
      <c r="I15" s="67">
        <v>110</v>
      </c>
    </row>
    <row r="16" spans="1:9" ht="15">
      <c r="A16" s="65" t="s">
        <v>194</v>
      </c>
      <c r="B16" s="66">
        <v>1516</v>
      </c>
      <c r="C16" s="66">
        <v>822</v>
      </c>
      <c r="D16" s="66">
        <v>70</v>
      </c>
      <c r="E16" s="66">
        <v>13</v>
      </c>
      <c r="F16" s="66">
        <v>921</v>
      </c>
      <c r="G16" s="66">
        <v>1500</v>
      </c>
      <c r="H16" s="66">
        <v>1392</v>
      </c>
      <c r="I16" s="67">
        <v>108</v>
      </c>
    </row>
    <row r="17" spans="1:9" ht="15">
      <c r="A17" s="65" t="s">
        <v>195</v>
      </c>
      <c r="B17" s="66">
        <v>895</v>
      </c>
      <c r="C17" s="66">
        <v>536</v>
      </c>
      <c r="D17" s="66">
        <v>34</v>
      </c>
      <c r="E17" s="66">
        <v>4</v>
      </c>
      <c r="F17" s="66">
        <v>631</v>
      </c>
      <c r="G17" s="66">
        <v>838</v>
      </c>
      <c r="H17" s="66">
        <v>737</v>
      </c>
      <c r="I17" s="67">
        <v>101</v>
      </c>
    </row>
    <row r="18" spans="1:9" ht="15">
      <c r="A18" s="65" t="s">
        <v>193</v>
      </c>
      <c r="B18" s="66">
        <v>1066</v>
      </c>
      <c r="C18" s="66">
        <v>580</v>
      </c>
      <c r="D18" s="66">
        <v>129</v>
      </c>
      <c r="E18" s="66">
        <v>0</v>
      </c>
      <c r="F18" s="66">
        <v>796</v>
      </c>
      <c r="G18" s="66">
        <v>979</v>
      </c>
      <c r="H18" s="66">
        <v>780</v>
      </c>
      <c r="I18" s="67">
        <v>199</v>
      </c>
    </row>
    <row r="19" spans="1:9" ht="15">
      <c r="A19" s="65" t="s">
        <v>122</v>
      </c>
      <c r="B19" s="66">
        <v>1027</v>
      </c>
      <c r="C19" s="66">
        <v>1302</v>
      </c>
      <c r="D19" s="66">
        <v>121</v>
      </c>
      <c r="E19" s="66">
        <v>18</v>
      </c>
      <c r="F19" s="66">
        <v>1447</v>
      </c>
      <c r="G19" s="66">
        <v>1021</v>
      </c>
      <c r="H19" s="66">
        <v>106</v>
      </c>
      <c r="I19" s="67">
        <v>915</v>
      </c>
    </row>
    <row r="20" spans="1:9" ht="15">
      <c r="A20" s="65" t="s">
        <v>212</v>
      </c>
      <c r="B20" s="66">
        <v>533</v>
      </c>
      <c r="C20" s="66">
        <v>588</v>
      </c>
      <c r="D20" s="66">
        <v>90</v>
      </c>
      <c r="E20" s="66">
        <v>0</v>
      </c>
      <c r="F20" s="66">
        <v>646</v>
      </c>
      <c r="G20" s="66">
        <v>565</v>
      </c>
      <c r="H20" s="66">
        <v>491</v>
      </c>
      <c r="I20" s="67">
        <v>74</v>
      </c>
    </row>
    <row r="21" spans="1:9" ht="15">
      <c r="A21" s="71"/>
      <c r="B21" s="66"/>
      <c r="C21" s="68"/>
      <c r="D21" s="68"/>
      <c r="E21" s="68"/>
      <c r="F21" s="68"/>
      <c r="G21" s="66"/>
      <c r="H21" s="68"/>
      <c r="I21" s="69"/>
    </row>
    <row r="22" spans="1:10" s="70" customFormat="1" ht="15">
      <c r="A22" s="64" t="s">
        <v>271</v>
      </c>
      <c r="B22" s="61">
        <f>SUM(B23:B27)</f>
        <v>1695</v>
      </c>
      <c r="C22" s="61">
        <f aca="true" t="shared" si="2" ref="C22:I22">SUM(C23:C27)</f>
        <v>2269</v>
      </c>
      <c r="D22" s="61">
        <f t="shared" si="2"/>
        <v>182</v>
      </c>
      <c r="E22" s="61">
        <f t="shared" si="2"/>
        <v>15</v>
      </c>
      <c r="F22" s="61">
        <f t="shared" si="2"/>
        <v>2141</v>
      </c>
      <c r="G22" s="61">
        <f t="shared" si="2"/>
        <v>2020</v>
      </c>
      <c r="H22" s="61">
        <f t="shared" si="2"/>
        <v>1328</v>
      </c>
      <c r="I22" s="62">
        <f t="shared" si="2"/>
        <v>692</v>
      </c>
      <c r="J22" s="95"/>
    </row>
    <row r="23" spans="1:9" ht="15">
      <c r="A23" s="65" t="s">
        <v>196</v>
      </c>
      <c r="B23" s="66">
        <v>650</v>
      </c>
      <c r="C23" s="66">
        <v>843</v>
      </c>
      <c r="D23" s="66">
        <v>55</v>
      </c>
      <c r="E23" s="66">
        <v>0</v>
      </c>
      <c r="F23" s="66">
        <v>835</v>
      </c>
      <c r="G23" s="66">
        <v>713</v>
      </c>
      <c r="H23" s="66">
        <v>533</v>
      </c>
      <c r="I23" s="67">
        <v>180</v>
      </c>
    </row>
    <row r="24" spans="1:9" ht="15">
      <c r="A24" s="65" t="s">
        <v>198</v>
      </c>
      <c r="B24" s="66">
        <v>209</v>
      </c>
      <c r="C24" s="66">
        <v>434</v>
      </c>
      <c r="D24" s="66">
        <v>7</v>
      </c>
      <c r="E24" s="66">
        <v>0</v>
      </c>
      <c r="F24" s="66">
        <v>329</v>
      </c>
      <c r="G24" s="66">
        <v>321</v>
      </c>
      <c r="H24" s="66">
        <v>12</v>
      </c>
      <c r="I24" s="67">
        <v>309</v>
      </c>
    </row>
    <row r="25" spans="1:9" ht="15">
      <c r="A25" s="65" t="s">
        <v>199</v>
      </c>
      <c r="B25" s="66">
        <v>395</v>
      </c>
      <c r="C25" s="66">
        <v>394</v>
      </c>
      <c r="D25" s="66">
        <v>61</v>
      </c>
      <c r="E25" s="66">
        <v>0</v>
      </c>
      <c r="F25" s="66">
        <v>436</v>
      </c>
      <c r="G25" s="66">
        <v>414</v>
      </c>
      <c r="H25" s="66">
        <v>367</v>
      </c>
      <c r="I25" s="67">
        <v>47</v>
      </c>
    </row>
    <row r="26" spans="1:9" ht="15">
      <c r="A26" s="65" t="s">
        <v>197</v>
      </c>
      <c r="B26" s="66">
        <v>441</v>
      </c>
      <c r="C26" s="66">
        <v>463</v>
      </c>
      <c r="D26" s="66">
        <v>59</v>
      </c>
      <c r="E26" s="66">
        <v>12</v>
      </c>
      <c r="F26" s="66">
        <v>482</v>
      </c>
      <c r="G26" s="66">
        <v>493</v>
      </c>
      <c r="H26" s="66">
        <v>415</v>
      </c>
      <c r="I26" s="67">
        <v>78</v>
      </c>
    </row>
    <row r="27" spans="1:9" ht="15">
      <c r="A27" s="65" t="s">
        <v>129</v>
      </c>
      <c r="B27" s="66">
        <v>0</v>
      </c>
      <c r="C27" s="66">
        <v>135</v>
      </c>
      <c r="D27" s="66">
        <v>0</v>
      </c>
      <c r="E27" s="66">
        <v>3</v>
      </c>
      <c r="F27" s="66">
        <v>59</v>
      </c>
      <c r="G27" s="66">
        <v>79</v>
      </c>
      <c r="H27" s="66">
        <v>1</v>
      </c>
      <c r="I27" s="67">
        <v>78</v>
      </c>
    </row>
    <row r="28" spans="1:9" ht="15">
      <c r="A28" s="65"/>
      <c r="B28" s="66"/>
      <c r="C28" s="68"/>
      <c r="D28" s="68"/>
      <c r="E28" s="68"/>
      <c r="F28" s="68"/>
      <c r="G28" s="66"/>
      <c r="H28" s="68"/>
      <c r="I28" s="69"/>
    </row>
    <row r="29" spans="1:9" ht="15">
      <c r="A29" s="64" t="s">
        <v>554</v>
      </c>
      <c r="B29" s="61">
        <f aca="true" t="shared" si="3" ref="B29:I29">SUM(B30:B32)</f>
        <v>2014</v>
      </c>
      <c r="C29" s="61">
        <f t="shared" si="3"/>
        <v>1762</v>
      </c>
      <c r="D29" s="61">
        <f t="shared" si="3"/>
        <v>417</v>
      </c>
      <c r="E29" s="61">
        <f t="shared" si="3"/>
        <v>8</v>
      </c>
      <c r="F29" s="61">
        <f t="shared" si="3"/>
        <v>1658</v>
      </c>
      <c r="G29" s="61">
        <f t="shared" si="3"/>
        <v>2543</v>
      </c>
      <c r="H29" s="61">
        <f t="shared" si="3"/>
        <v>2182</v>
      </c>
      <c r="I29" s="62">
        <f t="shared" si="3"/>
        <v>361</v>
      </c>
    </row>
    <row r="30" spans="1:9" ht="15">
      <c r="A30" s="65" t="s">
        <v>200</v>
      </c>
      <c r="B30" s="66">
        <v>1581</v>
      </c>
      <c r="C30" s="66">
        <v>1118</v>
      </c>
      <c r="D30" s="66">
        <v>381</v>
      </c>
      <c r="E30" s="66">
        <v>4</v>
      </c>
      <c r="F30" s="66">
        <v>971</v>
      </c>
      <c r="G30" s="66">
        <v>2113</v>
      </c>
      <c r="H30" s="66">
        <v>1923</v>
      </c>
      <c r="I30" s="67">
        <v>190</v>
      </c>
    </row>
    <row r="31" spans="1:9" ht="15">
      <c r="A31" s="65" t="s">
        <v>201</v>
      </c>
      <c r="B31" s="66">
        <v>346</v>
      </c>
      <c r="C31" s="66">
        <v>478</v>
      </c>
      <c r="D31" s="66">
        <v>22</v>
      </c>
      <c r="E31" s="66">
        <v>4</v>
      </c>
      <c r="F31" s="66">
        <v>593</v>
      </c>
      <c r="G31" s="66">
        <v>257</v>
      </c>
      <c r="H31" s="66">
        <v>96</v>
      </c>
      <c r="I31" s="67">
        <v>161</v>
      </c>
    </row>
    <row r="32" spans="1:9" ht="15">
      <c r="A32" s="65" t="s">
        <v>202</v>
      </c>
      <c r="B32" s="66">
        <v>87</v>
      </c>
      <c r="C32" s="66">
        <v>166</v>
      </c>
      <c r="D32" s="66">
        <v>14</v>
      </c>
      <c r="E32" s="66">
        <v>0</v>
      </c>
      <c r="F32" s="66">
        <v>94</v>
      </c>
      <c r="G32" s="66">
        <v>173</v>
      </c>
      <c r="H32" s="66">
        <v>163</v>
      </c>
      <c r="I32" s="67">
        <v>10</v>
      </c>
    </row>
    <row r="33" spans="1:9" ht="15">
      <c r="A33" s="65"/>
      <c r="B33" s="66"/>
      <c r="C33" s="68"/>
      <c r="D33" s="68"/>
      <c r="E33" s="68"/>
      <c r="F33" s="68"/>
      <c r="G33" s="66"/>
      <c r="H33" s="68"/>
      <c r="I33" s="69"/>
    </row>
    <row r="34" spans="1:9" ht="15">
      <c r="A34" s="64" t="s">
        <v>555</v>
      </c>
      <c r="B34" s="72">
        <f>SUM(B35:B37)</f>
        <v>1741</v>
      </c>
      <c r="C34" s="72">
        <f aca="true" t="shared" si="4" ref="C34:I34">SUM(C35:C37)</f>
        <v>1155</v>
      </c>
      <c r="D34" s="72">
        <f t="shared" si="4"/>
        <v>72</v>
      </c>
      <c r="E34" s="72">
        <f t="shared" si="4"/>
        <v>20</v>
      </c>
      <c r="F34" s="72">
        <f t="shared" si="4"/>
        <v>1173</v>
      </c>
      <c r="G34" s="72">
        <f t="shared" si="4"/>
        <v>1815</v>
      </c>
      <c r="H34" s="72">
        <f t="shared" si="4"/>
        <v>1359</v>
      </c>
      <c r="I34" s="73">
        <f t="shared" si="4"/>
        <v>456</v>
      </c>
    </row>
    <row r="35" spans="1:9" ht="15">
      <c r="A35" s="65" t="s">
        <v>323</v>
      </c>
      <c r="B35" s="66">
        <v>1362</v>
      </c>
      <c r="C35" s="66">
        <v>547</v>
      </c>
      <c r="D35" s="66">
        <v>56</v>
      </c>
      <c r="E35" s="66">
        <v>6</v>
      </c>
      <c r="F35" s="66">
        <v>584</v>
      </c>
      <c r="G35" s="66">
        <v>1387</v>
      </c>
      <c r="H35" s="66">
        <v>1242</v>
      </c>
      <c r="I35" s="67">
        <v>145</v>
      </c>
    </row>
    <row r="36" spans="1:9" ht="15">
      <c r="A36" s="65" t="s">
        <v>203</v>
      </c>
      <c r="B36" s="66">
        <v>184</v>
      </c>
      <c r="C36" s="66">
        <v>516</v>
      </c>
      <c r="D36" s="66">
        <v>4</v>
      </c>
      <c r="E36" s="66">
        <v>9</v>
      </c>
      <c r="F36" s="66">
        <v>435</v>
      </c>
      <c r="G36" s="66">
        <v>278</v>
      </c>
      <c r="H36" s="66">
        <v>14</v>
      </c>
      <c r="I36" s="67">
        <v>264</v>
      </c>
    </row>
    <row r="37" spans="1:9" ht="15">
      <c r="A37" s="65" t="s">
        <v>204</v>
      </c>
      <c r="B37" s="66">
        <v>195</v>
      </c>
      <c r="C37" s="66">
        <v>92</v>
      </c>
      <c r="D37" s="66">
        <v>12</v>
      </c>
      <c r="E37" s="66">
        <v>5</v>
      </c>
      <c r="F37" s="66">
        <v>154</v>
      </c>
      <c r="G37" s="66">
        <v>150</v>
      </c>
      <c r="H37" s="66">
        <v>103</v>
      </c>
      <c r="I37" s="67">
        <v>47</v>
      </c>
    </row>
    <row r="38" spans="1:9" ht="15">
      <c r="A38" s="65"/>
      <c r="B38" s="66"/>
      <c r="C38" s="68"/>
      <c r="D38" s="74"/>
      <c r="E38" s="68"/>
      <c r="F38" s="68"/>
      <c r="G38" s="66"/>
      <c r="H38" s="68"/>
      <c r="I38" s="69"/>
    </row>
    <row r="39" spans="1:9" ht="15">
      <c r="A39" s="64" t="s">
        <v>260</v>
      </c>
      <c r="B39" s="72">
        <f>SUM(B40:B43)</f>
        <v>1724</v>
      </c>
      <c r="C39" s="72">
        <f aca="true" t="shared" si="5" ref="C39:I39">SUM(C40:C43)</f>
        <v>1638</v>
      </c>
      <c r="D39" s="72">
        <f t="shared" si="5"/>
        <v>159</v>
      </c>
      <c r="E39" s="72">
        <f t="shared" si="5"/>
        <v>1</v>
      </c>
      <c r="F39" s="72">
        <f t="shared" si="5"/>
        <v>1364</v>
      </c>
      <c r="G39" s="72">
        <f t="shared" si="5"/>
        <v>2158</v>
      </c>
      <c r="H39" s="72">
        <f t="shared" si="5"/>
        <v>1678</v>
      </c>
      <c r="I39" s="73">
        <f t="shared" si="5"/>
        <v>480</v>
      </c>
    </row>
    <row r="40" spans="1:9" ht="15">
      <c r="A40" s="65" t="s">
        <v>205</v>
      </c>
      <c r="B40" s="66">
        <v>701</v>
      </c>
      <c r="C40" s="66">
        <v>832</v>
      </c>
      <c r="D40" s="66">
        <v>63</v>
      </c>
      <c r="E40" s="66">
        <v>0</v>
      </c>
      <c r="F40" s="66">
        <v>641</v>
      </c>
      <c r="G40" s="66">
        <v>955</v>
      </c>
      <c r="H40" s="66">
        <v>696</v>
      </c>
      <c r="I40" s="67">
        <v>259</v>
      </c>
    </row>
    <row r="41" spans="1:9" ht="15">
      <c r="A41" s="65" t="s">
        <v>206</v>
      </c>
      <c r="B41" s="66">
        <v>73</v>
      </c>
      <c r="C41" s="66">
        <v>124</v>
      </c>
      <c r="D41" s="66">
        <v>5</v>
      </c>
      <c r="E41" s="66">
        <v>0</v>
      </c>
      <c r="F41" s="66">
        <v>120</v>
      </c>
      <c r="G41" s="66">
        <v>82</v>
      </c>
      <c r="H41" s="66">
        <v>41</v>
      </c>
      <c r="I41" s="67">
        <v>41</v>
      </c>
    </row>
    <row r="42" spans="1:9" ht="15">
      <c r="A42" s="65" t="s">
        <v>207</v>
      </c>
      <c r="B42" s="66">
        <v>529</v>
      </c>
      <c r="C42" s="66">
        <v>183</v>
      </c>
      <c r="D42" s="66">
        <v>35</v>
      </c>
      <c r="E42" s="66">
        <v>0</v>
      </c>
      <c r="F42" s="66">
        <v>249</v>
      </c>
      <c r="G42" s="66">
        <v>498</v>
      </c>
      <c r="H42" s="66">
        <v>448</v>
      </c>
      <c r="I42" s="67">
        <v>50</v>
      </c>
    </row>
    <row r="43" spans="1:9" ht="15">
      <c r="A43" s="65" t="s">
        <v>208</v>
      </c>
      <c r="B43" s="66">
        <v>421</v>
      </c>
      <c r="C43" s="66">
        <v>499</v>
      </c>
      <c r="D43" s="66">
        <v>56</v>
      </c>
      <c r="E43" s="66">
        <v>1</v>
      </c>
      <c r="F43" s="66">
        <v>354</v>
      </c>
      <c r="G43" s="66">
        <v>623</v>
      </c>
      <c r="H43" s="66">
        <v>493</v>
      </c>
      <c r="I43" s="67">
        <v>130</v>
      </c>
    </row>
    <row r="44" spans="1:9" ht="15">
      <c r="A44" s="71"/>
      <c r="B44" s="66"/>
      <c r="C44" s="68"/>
      <c r="D44" s="68"/>
      <c r="E44" s="68"/>
      <c r="F44" s="68"/>
      <c r="G44" s="66"/>
      <c r="H44" s="68"/>
      <c r="I44" s="69"/>
    </row>
    <row r="45" spans="1:9" ht="15">
      <c r="A45" s="64" t="s">
        <v>557</v>
      </c>
      <c r="B45" s="72">
        <f>SUM(B46:B51)</f>
        <v>2241</v>
      </c>
      <c r="C45" s="72">
        <f aca="true" t="shared" si="6" ref="C45:I45">SUM(C46:C51)</f>
        <v>2075</v>
      </c>
      <c r="D45" s="72">
        <f t="shared" si="6"/>
        <v>195</v>
      </c>
      <c r="E45" s="72">
        <f t="shared" si="6"/>
        <v>18</v>
      </c>
      <c r="F45" s="72">
        <f t="shared" si="6"/>
        <v>1709</v>
      </c>
      <c r="G45" s="72">
        <f t="shared" si="6"/>
        <v>2820</v>
      </c>
      <c r="H45" s="72">
        <f t="shared" si="6"/>
        <v>2015</v>
      </c>
      <c r="I45" s="73">
        <f t="shared" si="6"/>
        <v>805</v>
      </c>
    </row>
    <row r="46" spans="1:9" ht="15">
      <c r="A46" s="65" t="s">
        <v>209</v>
      </c>
      <c r="B46" s="66">
        <v>914</v>
      </c>
      <c r="C46" s="66">
        <v>560</v>
      </c>
      <c r="D46" s="66">
        <v>82</v>
      </c>
      <c r="E46" s="66">
        <v>3</v>
      </c>
      <c r="F46" s="66">
        <v>472</v>
      </c>
      <c r="G46" s="66">
        <v>1087</v>
      </c>
      <c r="H46" s="66">
        <v>831</v>
      </c>
      <c r="I46" s="67">
        <v>256</v>
      </c>
    </row>
    <row r="47" spans="1:9" ht="15">
      <c r="A47" s="65" t="s">
        <v>211</v>
      </c>
      <c r="B47" s="66">
        <v>236</v>
      </c>
      <c r="C47" s="66">
        <v>419</v>
      </c>
      <c r="D47" s="66">
        <v>13</v>
      </c>
      <c r="E47" s="66">
        <v>2</v>
      </c>
      <c r="F47" s="66">
        <v>312</v>
      </c>
      <c r="G47" s="66">
        <v>358</v>
      </c>
      <c r="H47" s="66">
        <v>54</v>
      </c>
      <c r="I47" s="67">
        <v>304</v>
      </c>
    </row>
    <row r="48" spans="1:9" ht="15">
      <c r="A48" s="65" t="s">
        <v>210</v>
      </c>
      <c r="B48" s="66">
        <v>108</v>
      </c>
      <c r="C48" s="66">
        <v>164</v>
      </c>
      <c r="D48" s="66">
        <v>5</v>
      </c>
      <c r="E48" s="66">
        <v>3</v>
      </c>
      <c r="F48" s="66">
        <v>121</v>
      </c>
      <c r="G48" s="66">
        <v>159</v>
      </c>
      <c r="H48" s="66">
        <v>125</v>
      </c>
      <c r="I48" s="67">
        <v>34</v>
      </c>
    </row>
    <row r="49" spans="1:9" ht="15">
      <c r="A49" s="65" t="s">
        <v>213</v>
      </c>
      <c r="B49" s="66">
        <v>270</v>
      </c>
      <c r="C49" s="66">
        <v>178</v>
      </c>
      <c r="D49" s="66">
        <v>38</v>
      </c>
      <c r="E49" s="66">
        <v>0</v>
      </c>
      <c r="F49" s="66">
        <v>170</v>
      </c>
      <c r="G49" s="66">
        <v>316</v>
      </c>
      <c r="H49" s="66">
        <v>297</v>
      </c>
      <c r="I49" s="67">
        <v>19</v>
      </c>
    </row>
    <row r="50" spans="1:9" ht="15">
      <c r="A50" s="65" t="s">
        <v>214</v>
      </c>
      <c r="B50" s="66">
        <v>282</v>
      </c>
      <c r="C50" s="66">
        <v>234</v>
      </c>
      <c r="D50" s="66">
        <v>23</v>
      </c>
      <c r="E50" s="66">
        <v>5</v>
      </c>
      <c r="F50" s="66">
        <v>234</v>
      </c>
      <c r="G50" s="66">
        <v>310</v>
      </c>
      <c r="H50" s="66">
        <v>273</v>
      </c>
      <c r="I50" s="67">
        <v>37</v>
      </c>
    </row>
    <row r="51" spans="1:9" ht="15">
      <c r="A51" s="65" t="s">
        <v>215</v>
      </c>
      <c r="B51" s="66">
        <v>431</v>
      </c>
      <c r="C51" s="66">
        <v>520</v>
      </c>
      <c r="D51" s="66">
        <v>34</v>
      </c>
      <c r="E51" s="66">
        <v>5</v>
      </c>
      <c r="F51" s="66">
        <v>400</v>
      </c>
      <c r="G51" s="66">
        <v>590</v>
      </c>
      <c r="H51" s="66">
        <v>435</v>
      </c>
      <c r="I51" s="67">
        <v>155</v>
      </c>
    </row>
    <row r="52" spans="1:9" ht="15">
      <c r="A52" s="65"/>
      <c r="B52" s="66"/>
      <c r="C52" s="68"/>
      <c r="D52" s="68"/>
      <c r="E52" s="68"/>
      <c r="F52" s="68"/>
      <c r="G52" s="66"/>
      <c r="H52" s="68"/>
      <c r="I52" s="69"/>
    </row>
    <row r="53" spans="1:9" ht="15">
      <c r="A53" s="64" t="s">
        <v>272</v>
      </c>
      <c r="B53" s="72">
        <f>SUM(B54:B58)</f>
        <v>2224</v>
      </c>
      <c r="C53" s="72">
        <f>SUM(C54:C58)</f>
        <v>2953</v>
      </c>
      <c r="D53" s="72">
        <f aca="true" t="shared" si="7" ref="D53:I53">SUM(D54:D58)</f>
        <v>315</v>
      </c>
      <c r="E53" s="72">
        <f t="shared" si="7"/>
        <v>2</v>
      </c>
      <c r="F53" s="72">
        <f t="shared" si="7"/>
        <v>1991</v>
      </c>
      <c r="G53" s="72">
        <f t="shared" si="7"/>
        <v>3503</v>
      </c>
      <c r="H53" s="72">
        <f t="shared" si="7"/>
        <v>2655</v>
      </c>
      <c r="I53" s="73">
        <f t="shared" si="7"/>
        <v>848</v>
      </c>
    </row>
    <row r="54" spans="1:9" ht="15">
      <c r="A54" s="65" t="s">
        <v>216</v>
      </c>
      <c r="B54" s="66">
        <v>1230</v>
      </c>
      <c r="C54" s="66">
        <v>1287</v>
      </c>
      <c r="D54" s="66">
        <v>224</v>
      </c>
      <c r="E54" s="66">
        <v>2</v>
      </c>
      <c r="F54" s="66">
        <v>699</v>
      </c>
      <c r="G54" s="66">
        <v>2044</v>
      </c>
      <c r="H54" s="66">
        <v>1724</v>
      </c>
      <c r="I54" s="67">
        <v>320</v>
      </c>
    </row>
    <row r="55" spans="1:10" s="54" customFormat="1" ht="15">
      <c r="A55" s="65" t="s">
        <v>217</v>
      </c>
      <c r="B55" s="66">
        <v>126</v>
      </c>
      <c r="C55" s="66">
        <v>275</v>
      </c>
      <c r="D55" s="66">
        <v>11</v>
      </c>
      <c r="E55" s="66">
        <v>0</v>
      </c>
      <c r="F55" s="66">
        <v>231</v>
      </c>
      <c r="G55" s="66">
        <v>181</v>
      </c>
      <c r="H55" s="66">
        <v>23</v>
      </c>
      <c r="I55" s="67">
        <v>158</v>
      </c>
      <c r="J55" s="53"/>
    </row>
    <row r="56" spans="1:9" ht="15">
      <c r="A56" s="75" t="s">
        <v>218</v>
      </c>
      <c r="B56" s="66">
        <v>868</v>
      </c>
      <c r="C56" s="66">
        <v>684</v>
      </c>
      <c r="D56" s="76">
        <v>67</v>
      </c>
      <c r="E56" s="76">
        <v>0</v>
      </c>
      <c r="F56" s="76">
        <v>845</v>
      </c>
      <c r="G56" s="360">
        <v>774</v>
      </c>
      <c r="H56" s="76">
        <v>555</v>
      </c>
      <c r="I56" s="361">
        <v>219</v>
      </c>
    </row>
    <row r="57" spans="1:9" ht="15">
      <c r="A57" s="65" t="s">
        <v>133</v>
      </c>
      <c r="B57" s="76">
        <v>0</v>
      </c>
      <c r="C57" s="66">
        <v>202</v>
      </c>
      <c r="D57" s="76">
        <v>3</v>
      </c>
      <c r="E57" s="76">
        <v>0</v>
      </c>
      <c r="F57" s="76">
        <v>77</v>
      </c>
      <c r="G57" s="360">
        <v>128</v>
      </c>
      <c r="H57" s="76">
        <v>15</v>
      </c>
      <c r="I57" s="361">
        <v>113</v>
      </c>
    </row>
    <row r="58" spans="1:9" ht="15">
      <c r="A58" s="77" t="s">
        <v>139</v>
      </c>
      <c r="B58" s="78">
        <v>0</v>
      </c>
      <c r="C58" s="78">
        <v>505</v>
      </c>
      <c r="D58" s="362">
        <v>10</v>
      </c>
      <c r="E58" s="362">
        <v>0</v>
      </c>
      <c r="F58" s="362">
        <v>139</v>
      </c>
      <c r="G58" s="363">
        <v>376</v>
      </c>
      <c r="H58" s="362">
        <v>338</v>
      </c>
      <c r="I58" s="364">
        <v>38</v>
      </c>
    </row>
    <row r="59" ht="15">
      <c r="A59" s="52" t="s">
        <v>566</v>
      </c>
    </row>
  </sheetData>
  <sheetProtection/>
  <mergeCells count="2">
    <mergeCell ref="A3:I3"/>
    <mergeCell ref="G6:I6"/>
  </mergeCells>
  <printOptions horizontalCentered="1" verticalCentered="1"/>
  <pageMargins left="0.3937007874015748" right="0.3937007874015748" top="0" bottom="0" header="0" footer="0"/>
  <pageSetup horizontalDpi="600" verticalDpi="600" orientation="landscape" scale="47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48"/>
  <sheetViews>
    <sheetView zoomScale="55" zoomScaleNormal="55" workbookViewId="0" topLeftCell="A1">
      <selection activeCell="T41" sqref="T41"/>
    </sheetView>
  </sheetViews>
  <sheetFormatPr defaultColWidth="11.00390625" defaultRowHeight="12.75"/>
  <cols>
    <col min="1" max="1" width="65.140625" style="52" customWidth="1"/>
    <col min="2" max="2" width="22.421875" style="52" customWidth="1"/>
    <col min="3" max="3" width="21.00390625" style="52" customWidth="1"/>
    <col min="4" max="4" width="12.7109375" style="52" bestFit="1" customWidth="1"/>
    <col min="5" max="5" width="7.28125" style="52" customWidth="1"/>
    <col min="6" max="6" width="14.7109375" style="52" bestFit="1" customWidth="1"/>
    <col min="7" max="7" width="9.28125" style="52" customWidth="1"/>
    <col min="8" max="8" width="11.00390625" style="52" bestFit="1" customWidth="1"/>
    <col min="9" max="9" width="10.140625" style="52" customWidth="1"/>
    <col min="10" max="10" width="14.7109375" style="52" bestFit="1" customWidth="1"/>
    <col min="11" max="11" width="8.140625" style="52" customWidth="1"/>
    <col min="12" max="12" width="11.00390625" style="52" bestFit="1" customWidth="1"/>
    <col min="13" max="13" width="8.140625" style="52" customWidth="1"/>
    <col min="14" max="14" width="14.7109375" style="52" bestFit="1" customWidth="1"/>
    <col min="15" max="15" width="11.8515625" style="52" customWidth="1"/>
    <col min="16" max="16384" width="11.00390625" style="52" customWidth="1"/>
  </cols>
  <sheetData>
    <row r="1" spans="1:14" ht="15">
      <c r="A1" s="366" t="s">
        <v>38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ht="15">
      <c r="A2" s="386" t="s">
        <v>144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</row>
    <row r="3" spans="1:14" ht="15">
      <c r="A3" s="386" t="s">
        <v>145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</row>
    <row r="4" spans="1:14" ht="15">
      <c r="A4" s="85"/>
      <c r="B4" s="387"/>
      <c r="C4" s="388"/>
      <c r="D4" s="389"/>
      <c r="E4" s="390"/>
      <c r="F4" s="389"/>
      <c r="G4" s="85"/>
      <c r="H4" s="85"/>
      <c r="I4" s="85"/>
      <c r="J4" s="85"/>
      <c r="K4" s="85"/>
      <c r="L4" s="85"/>
      <c r="M4" s="85"/>
      <c r="N4" s="85"/>
    </row>
    <row r="5" spans="1:14" ht="15">
      <c r="A5" s="391"/>
      <c r="B5" s="392"/>
      <c r="C5" s="393" t="s">
        <v>146</v>
      </c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</row>
    <row r="6" spans="1:14" ht="15">
      <c r="A6" s="395" t="s">
        <v>433</v>
      </c>
      <c r="B6" s="396" t="s">
        <v>147</v>
      </c>
      <c r="C6" s="397" t="s">
        <v>549</v>
      </c>
      <c r="D6" s="398"/>
      <c r="E6" s="398"/>
      <c r="F6" s="399"/>
      <c r="G6" s="400" t="s">
        <v>148</v>
      </c>
      <c r="H6" s="401"/>
      <c r="I6" s="401"/>
      <c r="J6" s="401"/>
      <c r="K6" s="402" t="s">
        <v>149</v>
      </c>
      <c r="L6" s="398"/>
      <c r="M6" s="398"/>
      <c r="N6" s="398"/>
    </row>
    <row r="7" spans="1:14" ht="15">
      <c r="A7" s="403"/>
      <c r="B7" s="404"/>
      <c r="C7" s="405"/>
      <c r="D7" s="406"/>
      <c r="E7" s="406"/>
      <c r="F7" s="407"/>
      <c r="G7" s="408" t="s">
        <v>150</v>
      </c>
      <c r="H7" s="409"/>
      <c r="I7" s="409"/>
      <c r="J7" s="409"/>
      <c r="K7" s="405"/>
      <c r="L7" s="406"/>
      <c r="M7" s="406"/>
      <c r="N7" s="406"/>
    </row>
    <row r="8" spans="1:14" ht="15">
      <c r="A8" s="153"/>
      <c r="B8" s="372"/>
      <c r="C8" s="368"/>
      <c r="D8" s="369"/>
      <c r="E8" s="370"/>
      <c r="F8" s="355"/>
      <c r="G8" s="374"/>
      <c r="H8" s="375"/>
      <c r="I8" s="375"/>
      <c r="J8" s="371"/>
      <c r="K8" s="375"/>
      <c r="L8" s="375"/>
      <c r="M8" s="375"/>
      <c r="N8" s="375"/>
    </row>
    <row r="9" spans="1:14" ht="15">
      <c r="A9" s="176" t="s">
        <v>549</v>
      </c>
      <c r="B9" s="302">
        <f>B11+B37</f>
        <v>10183</v>
      </c>
      <c r="C9" s="376">
        <v>20</v>
      </c>
      <c r="D9" s="301" t="s">
        <v>151</v>
      </c>
      <c r="E9" s="376">
        <v>1</v>
      </c>
      <c r="F9" s="176" t="s">
        <v>152</v>
      </c>
      <c r="G9" s="303">
        <v>11</v>
      </c>
      <c r="H9" s="176" t="s">
        <v>153</v>
      </c>
      <c r="I9" s="176">
        <v>3</v>
      </c>
      <c r="J9" s="300" t="s">
        <v>154</v>
      </c>
      <c r="K9" s="176">
        <v>8</v>
      </c>
      <c r="L9" s="176" t="s">
        <v>153</v>
      </c>
      <c r="M9" s="176">
        <v>2</v>
      </c>
      <c r="N9" s="176" t="s">
        <v>154</v>
      </c>
    </row>
    <row r="10" spans="1:14" ht="15">
      <c r="A10" s="153"/>
      <c r="B10" s="164"/>
      <c r="C10" s="377"/>
      <c r="D10" s="367"/>
      <c r="E10" s="301"/>
      <c r="F10" s="185"/>
      <c r="G10" s="206"/>
      <c r="H10" s="185"/>
      <c r="I10" s="185"/>
      <c r="J10" s="378"/>
      <c r="K10" s="185"/>
      <c r="L10" s="185"/>
      <c r="M10" s="185"/>
      <c r="N10" s="185"/>
    </row>
    <row r="11" spans="1:14" ht="15">
      <c r="A11" s="176" t="s">
        <v>155</v>
      </c>
      <c r="B11" s="302">
        <f>SUM(B12:B35)</f>
        <v>8156</v>
      </c>
      <c r="C11" s="379">
        <v>24</v>
      </c>
      <c r="D11" s="301" t="s">
        <v>151</v>
      </c>
      <c r="E11" s="376">
        <v>3</v>
      </c>
      <c r="F11" s="176" t="s">
        <v>154</v>
      </c>
      <c r="G11" s="303">
        <f>C11-K11</f>
        <v>14</v>
      </c>
      <c r="H11" s="176" t="s">
        <v>153</v>
      </c>
      <c r="I11" s="176">
        <f>E11-M11</f>
        <v>2</v>
      </c>
      <c r="J11" s="300" t="s">
        <v>154</v>
      </c>
      <c r="K11" s="176">
        <v>10</v>
      </c>
      <c r="L11" s="176" t="s">
        <v>153</v>
      </c>
      <c r="M11" s="176">
        <v>1</v>
      </c>
      <c r="N11" s="176" t="s">
        <v>152</v>
      </c>
    </row>
    <row r="12" spans="1:14" ht="15">
      <c r="A12" s="153" t="s">
        <v>550</v>
      </c>
      <c r="B12" s="164">
        <v>895</v>
      </c>
      <c r="C12" s="380">
        <v>28</v>
      </c>
      <c r="D12" s="367" t="s">
        <v>151</v>
      </c>
      <c r="E12" s="380">
        <v>1</v>
      </c>
      <c r="F12" s="185" t="s">
        <v>152</v>
      </c>
      <c r="G12" s="206">
        <v>17</v>
      </c>
      <c r="H12" s="185" t="s">
        <v>153</v>
      </c>
      <c r="I12" s="185">
        <v>2</v>
      </c>
      <c r="J12" s="378" t="s">
        <v>156</v>
      </c>
      <c r="K12" s="185">
        <v>10</v>
      </c>
      <c r="L12" s="185" t="s">
        <v>153</v>
      </c>
      <c r="M12" s="185">
        <v>3</v>
      </c>
      <c r="N12" s="185" t="s">
        <v>154</v>
      </c>
    </row>
    <row r="13" spans="1:14" ht="15">
      <c r="A13" s="153" t="s">
        <v>157</v>
      </c>
      <c r="B13" s="164">
        <v>722</v>
      </c>
      <c r="C13" s="380">
        <v>25</v>
      </c>
      <c r="D13" s="367" t="s">
        <v>151</v>
      </c>
      <c r="E13" s="380">
        <v>3</v>
      </c>
      <c r="F13" s="185" t="s">
        <v>156</v>
      </c>
      <c r="G13" s="206">
        <f aca="true" t="shared" si="0" ref="G13:G35">C13-K13</f>
        <v>15</v>
      </c>
      <c r="H13" s="185" t="s">
        <v>153</v>
      </c>
      <c r="I13" s="185">
        <f aca="true" t="shared" si="1" ref="I13:I35">E13-M13</f>
        <v>0</v>
      </c>
      <c r="J13" s="378" t="s">
        <v>152</v>
      </c>
      <c r="K13" s="185">
        <v>10</v>
      </c>
      <c r="L13" s="185" t="s">
        <v>153</v>
      </c>
      <c r="M13" s="185">
        <v>3</v>
      </c>
      <c r="N13" s="185" t="s">
        <v>154</v>
      </c>
    </row>
    <row r="14" spans="1:14" ht="15">
      <c r="A14" s="153" t="s">
        <v>406</v>
      </c>
      <c r="B14" s="164">
        <v>471</v>
      </c>
      <c r="C14" s="380">
        <v>30</v>
      </c>
      <c r="D14" s="367" t="s">
        <v>151</v>
      </c>
      <c r="E14" s="380">
        <v>2</v>
      </c>
      <c r="F14" s="185" t="s">
        <v>154</v>
      </c>
      <c r="G14" s="206">
        <f t="shared" si="0"/>
        <v>14</v>
      </c>
      <c r="H14" s="185" t="s">
        <v>153</v>
      </c>
      <c r="I14" s="185">
        <f t="shared" si="1"/>
        <v>2</v>
      </c>
      <c r="J14" s="378" t="s">
        <v>156</v>
      </c>
      <c r="K14" s="185">
        <v>16</v>
      </c>
      <c r="L14" s="185" t="s">
        <v>153</v>
      </c>
      <c r="M14" s="185">
        <v>0</v>
      </c>
      <c r="N14" s="185" t="s">
        <v>156</v>
      </c>
    </row>
    <row r="15" spans="1:14" ht="15">
      <c r="A15" s="153" t="s">
        <v>158</v>
      </c>
      <c r="B15" s="164">
        <v>464</v>
      </c>
      <c r="C15" s="380">
        <v>33</v>
      </c>
      <c r="D15" s="367" t="s">
        <v>151</v>
      </c>
      <c r="E15" s="380">
        <v>2</v>
      </c>
      <c r="F15" s="185" t="s">
        <v>156</v>
      </c>
      <c r="G15" s="206">
        <v>20</v>
      </c>
      <c r="H15" s="185" t="s">
        <v>153</v>
      </c>
      <c r="I15" s="185">
        <v>3</v>
      </c>
      <c r="J15" s="378" t="s">
        <v>156</v>
      </c>
      <c r="K15" s="185">
        <v>12</v>
      </c>
      <c r="L15" s="185" t="s">
        <v>153</v>
      </c>
      <c r="M15" s="185">
        <v>3</v>
      </c>
      <c r="N15" s="185" t="s">
        <v>156</v>
      </c>
    </row>
    <row r="16" spans="1:14" ht="15">
      <c r="A16" s="153" t="s">
        <v>553</v>
      </c>
      <c r="B16" s="164">
        <v>453</v>
      </c>
      <c r="C16" s="380">
        <v>29</v>
      </c>
      <c r="D16" s="367" t="s">
        <v>151</v>
      </c>
      <c r="E16" s="380">
        <v>2</v>
      </c>
      <c r="F16" s="185" t="s">
        <v>156</v>
      </c>
      <c r="G16" s="206">
        <f t="shared" si="0"/>
        <v>20</v>
      </c>
      <c r="H16" s="185" t="s">
        <v>153</v>
      </c>
      <c r="I16" s="185">
        <f t="shared" si="1"/>
        <v>1</v>
      </c>
      <c r="J16" s="378" t="s">
        <v>156</v>
      </c>
      <c r="K16" s="185">
        <v>9</v>
      </c>
      <c r="L16" s="185" t="s">
        <v>153</v>
      </c>
      <c r="M16" s="185">
        <v>1</v>
      </c>
      <c r="N16" s="185" t="s">
        <v>152</v>
      </c>
    </row>
    <row r="17" spans="1:14" ht="15">
      <c r="A17" s="153" t="s">
        <v>556</v>
      </c>
      <c r="B17" s="164">
        <v>555</v>
      </c>
      <c r="C17" s="380">
        <v>18</v>
      </c>
      <c r="D17" s="367" t="s">
        <v>151</v>
      </c>
      <c r="E17" s="380">
        <v>0</v>
      </c>
      <c r="F17" s="185" t="s">
        <v>156</v>
      </c>
      <c r="G17" s="206">
        <v>12</v>
      </c>
      <c r="H17" s="185" t="s">
        <v>153</v>
      </c>
      <c r="I17" s="185">
        <v>3</v>
      </c>
      <c r="J17" s="378" t="s">
        <v>156</v>
      </c>
      <c r="K17" s="185">
        <v>5</v>
      </c>
      <c r="L17" s="185" t="s">
        <v>153</v>
      </c>
      <c r="M17" s="185">
        <v>1</v>
      </c>
      <c r="N17" s="185" t="s">
        <v>152</v>
      </c>
    </row>
    <row r="18" spans="1:14" ht="15">
      <c r="A18" s="153" t="s">
        <v>598</v>
      </c>
      <c r="B18" s="164">
        <v>303</v>
      </c>
      <c r="C18" s="380">
        <v>25</v>
      </c>
      <c r="D18" s="367" t="s">
        <v>151</v>
      </c>
      <c r="E18" s="380">
        <v>3</v>
      </c>
      <c r="F18" s="185" t="s">
        <v>154</v>
      </c>
      <c r="G18" s="206">
        <f t="shared" si="0"/>
        <v>16</v>
      </c>
      <c r="H18" s="185" t="s">
        <v>153</v>
      </c>
      <c r="I18" s="185">
        <f t="shared" si="1"/>
        <v>1</v>
      </c>
      <c r="J18" s="378" t="s">
        <v>156</v>
      </c>
      <c r="K18" s="185">
        <v>9</v>
      </c>
      <c r="L18" s="185" t="s">
        <v>153</v>
      </c>
      <c r="M18" s="185">
        <v>2</v>
      </c>
      <c r="N18" s="185" t="s">
        <v>154</v>
      </c>
    </row>
    <row r="19" spans="1:14" ht="15">
      <c r="A19" s="153" t="s">
        <v>559</v>
      </c>
      <c r="B19" s="164">
        <v>390</v>
      </c>
      <c r="C19" s="380">
        <v>21</v>
      </c>
      <c r="D19" s="367" t="s">
        <v>151</v>
      </c>
      <c r="E19" s="380">
        <v>2</v>
      </c>
      <c r="F19" s="185" t="s">
        <v>154</v>
      </c>
      <c r="G19" s="206">
        <f t="shared" si="0"/>
        <v>13</v>
      </c>
      <c r="H19" s="185" t="s">
        <v>153</v>
      </c>
      <c r="I19" s="185">
        <f t="shared" si="1"/>
        <v>2</v>
      </c>
      <c r="J19" s="378" t="s">
        <v>156</v>
      </c>
      <c r="K19" s="185">
        <v>8</v>
      </c>
      <c r="L19" s="185" t="s">
        <v>153</v>
      </c>
      <c r="M19" s="185">
        <v>0</v>
      </c>
      <c r="N19" s="185" t="s">
        <v>154</v>
      </c>
    </row>
    <row r="20" spans="1:14" ht="15">
      <c r="A20" s="153" t="s">
        <v>554</v>
      </c>
      <c r="B20" s="164">
        <v>521</v>
      </c>
      <c r="C20" s="380">
        <v>27</v>
      </c>
      <c r="D20" s="367" t="s">
        <v>151</v>
      </c>
      <c r="E20" s="380">
        <v>3</v>
      </c>
      <c r="F20" s="185" t="s">
        <v>154</v>
      </c>
      <c r="G20" s="206">
        <f t="shared" si="0"/>
        <v>13</v>
      </c>
      <c r="H20" s="185" t="s">
        <v>153</v>
      </c>
      <c r="I20" s="185">
        <f t="shared" si="1"/>
        <v>1</v>
      </c>
      <c r="J20" s="378" t="s">
        <v>156</v>
      </c>
      <c r="K20" s="185">
        <v>14</v>
      </c>
      <c r="L20" s="185" t="s">
        <v>153</v>
      </c>
      <c r="M20" s="185">
        <v>2</v>
      </c>
      <c r="N20" s="185" t="s">
        <v>156</v>
      </c>
    </row>
    <row r="21" spans="1:14" ht="15">
      <c r="A21" s="153" t="s">
        <v>560</v>
      </c>
      <c r="B21" s="164">
        <v>53</v>
      </c>
      <c r="C21" s="380">
        <v>24</v>
      </c>
      <c r="D21" s="367" t="s">
        <v>151</v>
      </c>
      <c r="E21" s="380">
        <v>3</v>
      </c>
      <c r="F21" s="185" t="s">
        <v>156</v>
      </c>
      <c r="G21" s="206">
        <f t="shared" si="0"/>
        <v>17</v>
      </c>
      <c r="H21" s="185" t="s">
        <v>153</v>
      </c>
      <c r="I21" s="185">
        <f t="shared" si="1"/>
        <v>2</v>
      </c>
      <c r="J21" s="378" t="s">
        <v>156</v>
      </c>
      <c r="K21" s="185">
        <v>7</v>
      </c>
      <c r="L21" s="185" t="s">
        <v>153</v>
      </c>
      <c r="M21" s="185">
        <v>1</v>
      </c>
      <c r="N21" s="185" t="s">
        <v>152</v>
      </c>
    </row>
    <row r="22" spans="1:14" ht="15">
      <c r="A22" s="153" t="s">
        <v>555</v>
      </c>
      <c r="B22" s="164">
        <v>395</v>
      </c>
      <c r="C22" s="380">
        <v>29</v>
      </c>
      <c r="D22" s="367" t="s">
        <v>151</v>
      </c>
      <c r="E22" s="380">
        <v>0</v>
      </c>
      <c r="F22" s="185" t="s">
        <v>156</v>
      </c>
      <c r="G22" s="206">
        <f t="shared" si="0"/>
        <v>15</v>
      </c>
      <c r="H22" s="185" t="s">
        <v>153</v>
      </c>
      <c r="I22" s="185">
        <f t="shared" si="1"/>
        <v>0</v>
      </c>
      <c r="J22" s="378" t="s">
        <v>152</v>
      </c>
      <c r="K22" s="185">
        <v>14</v>
      </c>
      <c r="L22" s="185" t="s">
        <v>153</v>
      </c>
      <c r="M22" s="185">
        <v>0</v>
      </c>
      <c r="N22" s="185" t="s">
        <v>154</v>
      </c>
    </row>
    <row r="23" spans="1:14" ht="15">
      <c r="A23" s="153" t="s">
        <v>561</v>
      </c>
      <c r="B23" s="164">
        <v>124</v>
      </c>
      <c r="C23" s="380">
        <v>28</v>
      </c>
      <c r="D23" s="367" t="s">
        <v>151</v>
      </c>
      <c r="E23" s="380">
        <v>3</v>
      </c>
      <c r="F23" s="185" t="s">
        <v>154</v>
      </c>
      <c r="G23" s="206">
        <f t="shared" si="0"/>
        <v>15</v>
      </c>
      <c r="H23" s="185" t="s">
        <v>153</v>
      </c>
      <c r="I23" s="185">
        <f t="shared" si="1"/>
        <v>0</v>
      </c>
      <c r="J23" s="378" t="s">
        <v>152</v>
      </c>
      <c r="K23" s="185">
        <v>13</v>
      </c>
      <c r="L23" s="185" t="s">
        <v>153</v>
      </c>
      <c r="M23" s="185">
        <v>3</v>
      </c>
      <c r="N23" s="185" t="s">
        <v>156</v>
      </c>
    </row>
    <row r="24" spans="1:14" ht="15">
      <c r="A24" s="153" t="s">
        <v>159</v>
      </c>
      <c r="B24" s="164">
        <v>482</v>
      </c>
      <c r="C24" s="380">
        <v>17</v>
      </c>
      <c r="D24" s="367" t="s">
        <v>151</v>
      </c>
      <c r="E24" s="380">
        <v>1</v>
      </c>
      <c r="F24" s="185" t="s">
        <v>152</v>
      </c>
      <c r="G24" s="206">
        <v>10</v>
      </c>
      <c r="H24" s="185" t="s">
        <v>153</v>
      </c>
      <c r="I24" s="185">
        <v>3</v>
      </c>
      <c r="J24" s="378" t="s">
        <v>156</v>
      </c>
      <c r="K24" s="185">
        <v>6</v>
      </c>
      <c r="L24" s="185" t="s">
        <v>153</v>
      </c>
      <c r="M24" s="185">
        <v>2</v>
      </c>
      <c r="N24" s="185" t="s">
        <v>154</v>
      </c>
    </row>
    <row r="25" spans="1:14" ht="15">
      <c r="A25" s="153" t="s">
        <v>415</v>
      </c>
      <c r="B25" s="164">
        <v>74</v>
      </c>
      <c r="C25" s="380">
        <v>15</v>
      </c>
      <c r="D25" s="367" t="s">
        <v>151</v>
      </c>
      <c r="E25" s="380">
        <v>2</v>
      </c>
      <c r="F25" s="185" t="s">
        <v>156</v>
      </c>
      <c r="G25" s="206">
        <f t="shared" si="0"/>
        <v>11</v>
      </c>
      <c r="H25" s="185" t="s">
        <v>153</v>
      </c>
      <c r="I25" s="185">
        <f t="shared" si="1"/>
        <v>2</v>
      </c>
      <c r="J25" s="378" t="s">
        <v>156</v>
      </c>
      <c r="K25" s="185">
        <v>4</v>
      </c>
      <c r="L25" s="185" t="s">
        <v>153</v>
      </c>
      <c r="M25" s="185">
        <v>0</v>
      </c>
      <c r="N25" s="185" t="s">
        <v>154</v>
      </c>
    </row>
    <row r="26" spans="1:14" ht="15">
      <c r="A26" s="153" t="s">
        <v>608</v>
      </c>
      <c r="B26" s="164">
        <v>123</v>
      </c>
      <c r="C26" s="380">
        <v>27</v>
      </c>
      <c r="D26" s="367" t="s">
        <v>151</v>
      </c>
      <c r="E26" s="380">
        <v>1</v>
      </c>
      <c r="F26" s="185" t="s">
        <v>152</v>
      </c>
      <c r="G26" s="206">
        <v>13</v>
      </c>
      <c r="H26" s="185" t="s">
        <v>153</v>
      </c>
      <c r="I26" s="185">
        <v>2</v>
      </c>
      <c r="J26" s="378" t="s">
        <v>156</v>
      </c>
      <c r="K26" s="185">
        <v>13</v>
      </c>
      <c r="L26" s="185" t="s">
        <v>153</v>
      </c>
      <c r="M26" s="185">
        <v>3</v>
      </c>
      <c r="N26" s="185" t="s">
        <v>156</v>
      </c>
    </row>
    <row r="27" spans="1:14" ht="15">
      <c r="A27" s="153" t="s">
        <v>610</v>
      </c>
      <c r="B27" s="164">
        <v>242</v>
      </c>
      <c r="C27" s="380">
        <v>14</v>
      </c>
      <c r="D27" s="367" t="s">
        <v>151</v>
      </c>
      <c r="E27" s="380">
        <v>2</v>
      </c>
      <c r="F27" s="185" t="s">
        <v>154</v>
      </c>
      <c r="G27" s="206">
        <f t="shared" si="0"/>
        <v>8</v>
      </c>
      <c r="H27" s="185" t="s">
        <v>153</v>
      </c>
      <c r="I27" s="185">
        <f t="shared" si="1"/>
        <v>1</v>
      </c>
      <c r="J27" s="378" t="s">
        <v>156</v>
      </c>
      <c r="K27" s="185">
        <v>6</v>
      </c>
      <c r="L27" s="185" t="s">
        <v>153</v>
      </c>
      <c r="M27" s="185">
        <v>1</v>
      </c>
      <c r="N27" s="185" t="s">
        <v>152</v>
      </c>
    </row>
    <row r="28" spans="1:14" ht="15">
      <c r="A28" s="153" t="s">
        <v>557</v>
      </c>
      <c r="B28" s="164">
        <v>338</v>
      </c>
      <c r="C28" s="380">
        <v>27</v>
      </c>
      <c r="D28" s="367" t="s">
        <v>151</v>
      </c>
      <c r="E28" s="380">
        <v>1</v>
      </c>
      <c r="F28" s="185" t="s">
        <v>152</v>
      </c>
      <c r="G28" s="206">
        <v>15</v>
      </c>
      <c r="H28" s="185" t="s">
        <v>153</v>
      </c>
      <c r="I28" s="185">
        <v>3</v>
      </c>
      <c r="J28" s="378" t="s">
        <v>156</v>
      </c>
      <c r="K28" s="185">
        <v>11</v>
      </c>
      <c r="L28" s="185" t="s">
        <v>153</v>
      </c>
      <c r="M28" s="185">
        <v>2</v>
      </c>
      <c r="N28" s="185" t="s">
        <v>156</v>
      </c>
    </row>
    <row r="29" spans="1:14" ht="15">
      <c r="A29" s="153" t="s">
        <v>160</v>
      </c>
      <c r="B29" s="164">
        <v>92</v>
      </c>
      <c r="C29" s="380">
        <v>24</v>
      </c>
      <c r="D29" s="367" t="s">
        <v>151</v>
      </c>
      <c r="E29" s="380">
        <v>1</v>
      </c>
      <c r="F29" s="185" t="s">
        <v>152</v>
      </c>
      <c r="G29" s="206">
        <v>16</v>
      </c>
      <c r="H29" s="185" t="s">
        <v>153</v>
      </c>
      <c r="I29" s="185">
        <v>2</v>
      </c>
      <c r="J29" s="378" t="s">
        <v>152</v>
      </c>
      <c r="K29" s="185">
        <v>7</v>
      </c>
      <c r="L29" s="185" t="s">
        <v>153</v>
      </c>
      <c r="M29" s="185">
        <v>3</v>
      </c>
      <c r="N29" s="185" t="s">
        <v>156</v>
      </c>
    </row>
    <row r="30" spans="1:14" ht="15">
      <c r="A30" s="153" t="s">
        <v>614</v>
      </c>
      <c r="B30" s="164">
        <v>99</v>
      </c>
      <c r="C30" s="380">
        <v>22</v>
      </c>
      <c r="D30" s="367" t="s">
        <v>151</v>
      </c>
      <c r="E30" s="380">
        <v>2</v>
      </c>
      <c r="F30" s="185" t="s">
        <v>156</v>
      </c>
      <c r="G30" s="206">
        <v>13</v>
      </c>
      <c r="H30" s="185" t="s">
        <v>153</v>
      </c>
      <c r="I30" s="185">
        <v>3</v>
      </c>
      <c r="J30" s="378" t="s">
        <v>156</v>
      </c>
      <c r="K30" s="185">
        <v>8</v>
      </c>
      <c r="L30" s="185" t="s">
        <v>153</v>
      </c>
      <c r="M30" s="185">
        <v>3</v>
      </c>
      <c r="N30" s="185" t="s">
        <v>154</v>
      </c>
    </row>
    <row r="31" spans="1:14" ht="15">
      <c r="A31" s="153" t="s">
        <v>616</v>
      </c>
      <c r="B31" s="164">
        <v>185</v>
      </c>
      <c r="C31" s="380">
        <v>26</v>
      </c>
      <c r="D31" s="367" t="s">
        <v>151</v>
      </c>
      <c r="E31" s="380">
        <v>3</v>
      </c>
      <c r="F31" s="185" t="s">
        <v>154</v>
      </c>
      <c r="G31" s="206">
        <f t="shared" si="0"/>
        <v>16</v>
      </c>
      <c r="H31" s="185" t="s">
        <v>153</v>
      </c>
      <c r="I31" s="185">
        <f t="shared" si="1"/>
        <v>1</v>
      </c>
      <c r="J31" s="378" t="s">
        <v>156</v>
      </c>
      <c r="K31" s="185">
        <v>10</v>
      </c>
      <c r="L31" s="185" t="s">
        <v>153</v>
      </c>
      <c r="M31" s="185">
        <v>2</v>
      </c>
      <c r="N31" s="185" t="s">
        <v>156</v>
      </c>
    </row>
    <row r="32" spans="1:14" ht="15">
      <c r="A32" s="153" t="s">
        <v>617</v>
      </c>
      <c r="B32" s="164">
        <v>321</v>
      </c>
      <c r="C32" s="380">
        <v>17</v>
      </c>
      <c r="D32" s="367" t="s">
        <v>151</v>
      </c>
      <c r="E32" s="380">
        <v>1</v>
      </c>
      <c r="F32" s="185" t="s">
        <v>152</v>
      </c>
      <c r="G32" s="206">
        <v>9</v>
      </c>
      <c r="H32" s="185" t="s">
        <v>153</v>
      </c>
      <c r="I32" s="185">
        <v>3</v>
      </c>
      <c r="J32" s="378" t="s">
        <v>156</v>
      </c>
      <c r="K32" s="185">
        <v>7</v>
      </c>
      <c r="L32" s="185" t="s">
        <v>153</v>
      </c>
      <c r="M32" s="185">
        <v>2</v>
      </c>
      <c r="N32" s="185" t="s">
        <v>154</v>
      </c>
    </row>
    <row r="33" spans="1:14" ht="15">
      <c r="A33" s="153" t="s">
        <v>161</v>
      </c>
      <c r="B33" s="164">
        <v>481</v>
      </c>
      <c r="C33" s="380">
        <v>23</v>
      </c>
      <c r="D33" s="367" t="s">
        <v>151</v>
      </c>
      <c r="E33" s="380">
        <v>3</v>
      </c>
      <c r="F33" s="185" t="s">
        <v>154</v>
      </c>
      <c r="G33" s="206">
        <f t="shared" si="0"/>
        <v>12</v>
      </c>
      <c r="H33" s="185" t="s">
        <v>153</v>
      </c>
      <c r="I33" s="185">
        <f t="shared" si="1"/>
        <v>3</v>
      </c>
      <c r="J33" s="378" t="s">
        <v>156</v>
      </c>
      <c r="K33" s="185">
        <v>11</v>
      </c>
      <c r="L33" s="185" t="s">
        <v>153</v>
      </c>
      <c r="M33" s="185">
        <v>0</v>
      </c>
      <c r="N33" s="185" t="s">
        <v>154</v>
      </c>
    </row>
    <row r="34" spans="1:14" ht="15">
      <c r="A34" s="153" t="s">
        <v>430</v>
      </c>
      <c r="B34" s="164">
        <v>59</v>
      </c>
      <c r="C34" s="380">
        <v>29</v>
      </c>
      <c r="D34" s="367" t="s">
        <v>153</v>
      </c>
      <c r="E34" s="380">
        <v>2</v>
      </c>
      <c r="F34" s="185" t="s">
        <v>154</v>
      </c>
      <c r="G34" s="206">
        <v>24</v>
      </c>
      <c r="H34" s="367" t="s">
        <v>153</v>
      </c>
      <c r="I34" s="185">
        <v>3</v>
      </c>
      <c r="J34" s="378" t="s">
        <v>156</v>
      </c>
      <c r="K34" s="185">
        <v>4</v>
      </c>
      <c r="L34" s="367" t="s">
        <v>153</v>
      </c>
      <c r="M34" s="185">
        <v>3</v>
      </c>
      <c r="N34" s="185" t="s">
        <v>156</v>
      </c>
    </row>
    <row r="35" spans="1:14" ht="15">
      <c r="A35" s="153" t="s">
        <v>162</v>
      </c>
      <c r="B35" s="164">
        <v>314</v>
      </c>
      <c r="C35" s="380">
        <v>22</v>
      </c>
      <c r="D35" s="367" t="s">
        <v>151</v>
      </c>
      <c r="E35" s="380">
        <v>1</v>
      </c>
      <c r="F35" s="185" t="s">
        <v>152</v>
      </c>
      <c r="G35" s="206">
        <f t="shared" si="0"/>
        <v>13</v>
      </c>
      <c r="H35" s="185" t="s">
        <v>153</v>
      </c>
      <c r="I35" s="185">
        <f t="shared" si="1"/>
        <v>0</v>
      </c>
      <c r="J35" s="378" t="s">
        <v>156</v>
      </c>
      <c r="K35" s="185">
        <v>9</v>
      </c>
      <c r="L35" s="185" t="s">
        <v>153</v>
      </c>
      <c r="M35" s="185">
        <v>1</v>
      </c>
      <c r="N35" s="185" t="s">
        <v>152</v>
      </c>
    </row>
    <row r="36" spans="1:14" ht="15">
      <c r="A36" s="153"/>
      <c r="B36" s="164"/>
      <c r="C36" s="380"/>
      <c r="D36" s="367"/>
      <c r="E36" s="380"/>
      <c r="F36" s="185"/>
      <c r="G36" s="303"/>
      <c r="H36" s="185"/>
      <c r="I36" s="176"/>
      <c r="J36" s="378"/>
      <c r="K36" s="185"/>
      <c r="L36" s="185"/>
      <c r="M36" s="185"/>
      <c r="N36" s="185"/>
    </row>
    <row r="37" spans="1:14" ht="15">
      <c r="A37" s="176" t="s">
        <v>163</v>
      </c>
      <c r="B37" s="302">
        <f>SUM(B38:B46)</f>
        <v>2027</v>
      </c>
      <c r="C37" s="376">
        <v>3</v>
      </c>
      <c r="D37" s="301" t="s">
        <v>151</v>
      </c>
      <c r="E37" s="376">
        <v>3</v>
      </c>
      <c r="F37" s="176" t="s">
        <v>156</v>
      </c>
      <c r="G37" s="303">
        <f>C37-K37</f>
        <v>1</v>
      </c>
      <c r="H37" s="176" t="s">
        <v>153</v>
      </c>
      <c r="I37" s="176">
        <f>E37-M37</f>
        <v>1</v>
      </c>
      <c r="J37" s="300" t="s">
        <v>154</v>
      </c>
      <c r="K37" s="176">
        <v>2</v>
      </c>
      <c r="L37" s="176" t="s">
        <v>153</v>
      </c>
      <c r="M37" s="176">
        <v>2</v>
      </c>
      <c r="N37" s="176" t="s">
        <v>156</v>
      </c>
    </row>
    <row r="38" spans="1:14" ht="15">
      <c r="A38" s="82" t="s">
        <v>164</v>
      </c>
      <c r="B38" s="164">
        <v>199</v>
      </c>
      <c r="C38" s="380">
        <v>0</v>
      </c>
      <c r="D38" s="367" t="s">
        <v>151</v>
      </c>
      <c r="E38" s="380">
        <v>1</v>
      </c>
      <c r="F38" s="185" t="s">
        <v>152</v>
      </c>
      <c r="G38" s="206">
        <f aca="true" t="shared" si="2" ref="G38:G46">C38-K38</f>
        <v>0</v>
      </c>
      <c r="H38" s="367" t="s">
        <v>151</v>
      </c>
      <c r="I38" s="185">
        <f aca="true" t="shared" si="3" ref="I38:I46">E38-M38</f>
        <v>0</v>
      </c>
      <c r="J38" s="378" t="s">
        <v>156</v>
      </c>
      <c r="K38" s="185">
        <v>0</v>
      </c>
      <c r="L38" s="367" t="s">
        <v>151</v>
      </c>
      <c r="M38" s="185">
        <v>1</v>
      </c>
      <c r="N38" s="185" t="s">
        <v>152</v>
      </c>
    </row>
    <row r="39" spans="1:14" ht="15">
      <c r="A39" s="82" t="s">
        <v>324</v>
      </c>
      <c r="B39" s="164">
        <v>800</v>
      </c>
      <c r="C39" s="380">
        <v>3</v>
      </c>
      <c r="D39" s="367" t="s">
        <v>153</v>
      </c>
      <c r="E39" s="380">
        <v>1</v>
      </c>
      <c r="F39" s="185" t="s">
        <v>152</v>
      </c>
      <c r="G39" s="206">
        <f t="shared" si="2"/>
        <v>0</v>
      </c>
      <c r="H39" s="367" t="s">
        <v>153</v>
      </c>
      <c r="I39" s="185">
        <f t="shared" si="3"/>
        <v>0</v>
      </c>
      <c r="J39" s="378" t="s">
        <v>156</v>
      </c>
      <c r="K39" s="185">
        <v>3</v>
      </c>
      <c r="L39" s="367" t="s">
        <v>153</v>
      </c>
      <c r="M39" s="185">
        <v>1</v>
      </c>
      <c r="N39" s="185" t="s">
        <v>152</v>
      </c>
    </row>
    <row r="40" spans="1:14" ht="15">
      <c r="A40" s="153" t="s">
        <v>165</v>
      </c>
      <c r="B40" s="164">
        <v>200</v>
      </c>
      <c r="C40" s="380">
        <v>1</v>
      </c>
      <c r="D40" s="367" t="s">
        <v>166</v>
      </c>
      <c r="E40" s="380">
        <v>3</v>
      </c>
      <c r="F40" s="185" t="s">
        <v>156</v>
      </c>
      <c r="G40" s="206">
        <f t="shared" si="2"/>
        <v>0</v>
      </c>
      <c r="H40" s="367" t="s">
        <v>151</v>
      </c>
      <c r="I40" s="185">
        <f t="shared" si="3"/>
        <v>3</v>
      </c>
      <c r="J40" s="378" t="s">
        <v>156</v>
      </c>
      <c r="K40" s="185">
        <v>1</v>
      </c>
      <c r="L40" s="367" t="s">
        <v>166</v>
      </c>
      <c r="M40" s="185">
        <v>0</v>
      </c>
      <c r="N40" s="185" t="s">
        <v>156</v>
      </c>
    </row>
    <row r="41" spans="1:14" ht="15">
      <c r="A41" s="153" t="s">
        <v>167</v>
      </c>
      <c r="B41" s="164">
        <v>31</v>
      </c>
      <c r="C41" s="380">
        <v>0</v>
      </c>
      <c r="D41" s="367" t="s">
        <v>153</v>
      </c>
      <c r="E41" s="380">
        <v>1</v>
      </c>
      <c r="F41" s="185" t="s">
        <v>152</v>
      </c>
      <c r="G41" s="206">
        <f t="shared" si="2"/>
        <v>0</v>
      </c>
      <c r="H41" s="367" t="s">
        <v>153</v>
      </c>
      <c r="I41" s="185">
        <v>0</v>
      </c>
      <c r="J41" s="378" t="s">
        <v>156</v>
      </c>
      <c r="K41" s="185">
        <v>0</v>
      </c>
      <c r="L41" s="367" t="s">
        <v>153</v>
      </c>
      <c r="M41" s="185">
        <v>1</v>
      </c>
      <c r="N41" s="185" t="s">
        <v>152</v>
      </c>
    </row>
    <row r="42" spans="1:14" ht="15">
      <c r="A42" s="153" t="s">
        <v>168</v>
      </c>
      <c r="B42" s="164">
        <v>221</v>
      </c>
      <c r="C42" s="380">
        <v>7</v>
      </c>
      <c r="D42" s="367" t="s">
        <v>151</v>
      </c>
      <c r="E42" s="380">
        <v>3</v>
      </c>
      <c r="F42" s="185" t="s">
        <v>156</v>
      </c>
      <c r="G42" s="206">
        <f t="shared" si="2"/>
        <v>3</v>
      </c>
      <c r="H42" s="367" t="s">
        <v>151</v>
      </c>
      <c r="I42" s="185">
        <f t="shared" si="3"/>
        <v>1</v>
      </c>
      <c r="J42" s="378" t="s">
        <v>152</v>
      </c>
      <c r="K42" s="185">
        <v>4</v>
      </c>
      <c r="L42" s="367" t="s">
        <v>151</v>
      </c>
      <c r="M42" s="185">
        <v>2</v>
      </c>
      <c r="N42" s="185" t="s">
        <v>156</v>
      </c>
    </row>
    <row r="43" spans="1:14" ht="15">
      <c r="A43" s="153" t="s">
        <v>169</v>
      </c>
      <c r="B43" s="164">
        <v>221</v>
      </c>
      <c r="C43" s="380">
        <v>1</v>
      </c>
      <c r="D43" s="367" t="s">
        <v>166</v>
      </c>
      <c r="E43" s="380">
        <v>3</v>
      </c>
      <c r="F43" s="185" t="s">
        <v>156</v>
      </c>
      <c r="G43" s="206">
        <f t="shared" si="2"/>
        <v>0</v>
      </c>
      <c r="H43" s="367" t="s">
        <v>151</v>
      </c>
      <c r="I43" s="185">
        <f t="shared" si="3"/>
        <v>0</v>
      </c>
      <c r="J43" s="378" t="s">
        <v>156</v>
      </c>
      <c r="K43" s="185">
        <v>1</v>
      </c>
      <c r="L43" s="367" t="s">
        <v>166</v>
      </c>
      <c r="M43" s="185">
        <v>3</v>
      </c>
      <c r="N43" s="185" t="s">
        <v>156</v>
      </c>
    </row>
    <row r="44" spans="1:14" ht="15">
      <c r="A44" s="153" t="s">
        <v>170</v>
      </c>
      <c r="B44" s="164">
        <v>201</v>
      </c>
      <c r="C44" s="380">
        <v>7</v>
      </c>
      <c r="D44" s="367" t="s">
        <v>151</v>
      </c>
      <c r="E44" s="380">
        <v>2</v>
      </c>
      <c r="F44" s="185" t="s">
        <v>156</v>
      </c>
      <c r="G44" s="206">
        <f t="shared" si="2"/>
        <v>4</v>
      </c>
      <c r="H44" s="367" t="s">
        <v>151</v>
      </c>
      <c r="I44" s="185">
        <f t="shared" si="3"/>
        <v>1</v>
      </c>
      <c r="J44" s="378" t="s">
        <v>152</v>
      </c>
      <c r="K44" s="185">
        <v>3</v>
      </c>
      <c r="L44" s="367" t="s">
        <v>151</v>
      </c>
      <c r="M44" s="185">
        <v>1</v>
      </c>
      <c r="N44" s="185" t="s">
        <v>152</v>
      </c>
    </row>
    <row r="45" spans="1:14" ht="15">
      <c r="A45" s="153" t="s">
        <v>171</v>
      </c>
      <c r="B45" s="164">
        <v>117</v>
      </c>
      <c r="C45" s="380">
        <v>9</v>
      </c>
      <c r="D45" s="367" t="s">
        <v>153</v>
      </c>
      <c r="E45" s="380">
        <v>0</v>
      </c>
      <c r="F45" s="185" t="s">
        <v>156</v>
      </c>
      <c r="G45" s="206">
        <f t="shared" si="2"/>
        <v>6</v>
      </c>
      <c r="H45" s="367" t="s">
        <v>153</v>
      </c>
      <c r="I45" s="185">
        <f t="shared" si="3"/>
        <v>0</v>
      </c>
      <c r="J45" s="378" t="s">
        <v>156</v>
      </c>
      <c r="K45" s="185">
        <v>3</v>
      </c>
      <c r="L45" s="367" t="s">
        <v>153</v>
      </c>
      <c r="M45" s="185">
        <v>0</v>
      </c>
      <c r="N45" s="185" t="s">
        <v>156</v>
      </c>
    </row>
    <row r="46" spans="1:14" ht="15">
      <c r="A46" s="153" t="s">
        <v>172</v>
      </c>
      <c r="B46" s="164">
        <v>37</v>
      </c>
      <c r="C46" s="380">
        <v>0</v>
      </c>
      <c r="D46" s="367" t="s">
        <v>151</v>
      </c>
      <c r="E46" s="380">
        <v>2</v>
      </c>
      <c r="F46" s="185" t="s">
        <v>156</v>
      </c>
      <c r="G46" s="206">
        <f t="shared" si="2"/>
        <v>0</v>
      </c>
      <c r="H46" s="367" t="s">
        <v>151</v>
      </c>
      <c r="I46" s="185">
        <f t="shared" si="3"/>
        <v>1</v>
      </c>
      <c r="J46" s="378" t="s">
        <v>152</v>
      </c>
      <c r="K46" s="185">
        <v>0</v>
      </c>
      <c r="L46" s="367" t="s">
        <v>151</v>
      </c>
      <c r="M46" s="185">
        <v>1</v>
      </c>
      <c r="N46" s="185" t="s">
        <v>152</v>
      </c>
    </row>
    <row r="47" spans="1:14" ht="15">
      <c r="A47" s="304" t="s">
        <v>173</v>
      </c>
      <c r="B47" s="381"/>
      <c r="C47" s="382"/>
      <c r="D47" s="383"/>
      <c r="E47" s="384"/>
      <c r="F47" s="383"/>
      <c r="G47" s="385"/>
      <c r="H47" s="304"/>
      <c r="I47" s="304"/>
      <c r="J47" s="373"/>
      <c r="K47" s="304"/>
      <c r="L47" s="304"/>
      <c r="M47" s="304"/>
      <c r="N47" s="304"/>
    </row>
    <row r="48" spans="1:14" ht="15">
      <c r="A48" s="80" t="s">
        <v>566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</row>
  </sheetData>
  <mergeCells count="3">
    <mergeCell ref="A1:N1"/>
    <mergeCell ref="C6:F7"/>
    <mergeCell ref="K6:N7"/>
  </mergeCells>
  <printOptions horizontalCentered="1" verticalCentered="1"/>
  <pageMargins left="0.5905511811023623" right="0.5905511811023623" top="0.3937007874015748" bottom="0.3937007874015748" header="0" footer="0"/>
  <pageSetup horizontalDpi="600" verticalDpi="600" orientation="landscape" scale="5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4"/>
  <sheetViews>
    <sheetView zoomScale="55" zoomScaleNormal="55" workbookViewId="0" topLeftCell="A1">
      <selection activeCell="U38" sqref="U38"/>
    </sheetView>
  </sheetViews>
  <sheetFormatPr defaultColWidth="11.00390625" defaultRowHeight="12.75"/>
  <cols>
    <col min="1" max="1" width="60.140625" style="52" customWidth="1"/>
    <col min="2" max="2" width="20.140625" style="52" bestFit="1" customWidth="1"/>
    <col min="3" max="3" width="7.421875" style="52" customWidth="1"/>
    <col min="4" max="4" width="14.421875" style="52" customWidth="1"/>
    <col min="5" max="5" width="7.28125" style="52" customWidth="1"/>
    <col min="6" max="6" width="17.421875" style="52" customWidth="1"/>
    <col min="7" max="7" width="13.421875" style="52" customWidth="1"/>
    <col min="8" max="8" width="11.00390625" style="52" bestFit="1" customWidth="1"/>
    <col min="9" max="9" width="8.7109375" style="52" customWidth="1"/>
    <col min="10" max="10" width="15.421875" style="52" bestFit="1" customWidth="1"/>
    <col min="11" max="11" width="7.28125" style="52" customWidth="1"/>
    <col min="12" max="12" width="14.28125" style="52" customWidth="1"/>
    <col min="13" max="13" width="6.140625" style="52" customWidth="1"/>
    <col min="14" max="14" width="18.140625" style="52" customWidth="1"/>
    <col min="15" max="16384" width="11.00390625" style="52" customWidth="1"/>
  </cols>
  <sheetData>
    <row r="1" spans="1:14" ht="15">
      <c r="A1" s="366" t="s">
        <v>39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ht="15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</row>
    <row r="3" spans="1:14" ht="15">
      <c r="A3" s="386" t="s">
        <v>144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</row>
    <row r="4" spans="1:14" ht="15">
      <c r="A4" s="386" t="s">
        <v>174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</row>
    <row r="5" spans="1:14" ht="15">
      <c r="A5" s="85"/>
      <c r="B5" s="387"/>
      <c r="C5" s="388"/>
      <c r="D5" s="389"/>
      <c r="E5" s="390"/>
      <c r="F5" s="389"/>
      <c r="G5" s="85"/>
      <c r="H5" s="85"/>
      <c r="I5" s="85"/>
      <c r="J5" s="85"/>
      <c r="K5" s="85"/>
      <c r="L5" s="85"/>
      <c r="M5" s="85"/>
      <c r="N5" s="85"/>
    </row>
    <row r="6" spans="1:14" ht="15">
      <c r="A6" s="391"/>
      <c r="B6" s="392"/>
      <c r="C6" s="393" t="s">
        <v>146</v>
      </c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</row>
    <row r="7" spans="1:14" ht="15">
      <c r="A7" s="395" t="s">
        <v>433</v>
      </c>
      <c r="B7" s="396" t="s">
        <v>147</v>
      </c>
      <c r="C7" s="397" t="s">
        <v>549</v>
      </c>
      <c r="D7" s="398"/>
      <c r="E7" s="398"/>
      <c r="F7" s="399"/>
      <c r="G7" s="400" t="s">
        <v>148</v>
      </c>
      <c r="H7" s="401"/>
      <c r="I7" s="401"/>
      <c r="J7" s="401"/>
      <c r="K7" s="402" t="s">
        <v>149</v>
      </c>
      <c r="L7" s="398"/>
      <c r="M7" s="398"/>
      <c r="N7" s="398"/>
    </row>
    <row r="8" spans="1:14" ht="15">
      <c r="A8" s="403"/>
      <c r="B8" s="404"/>
      <c r="C8" s="405"/>
      <c r="D8" s="406"/>
      <c r="E8" s="406"/>
      <c r="F8" s="407"/>
      <c r="G8" s="408" t="s">
        <v>150</v>
      </c>
      <c r="H8" s="409"/>
      <c r="I8" s="409"/>
      <c r="J8" s="409"/>
      <c r="K8" s="405"/>
      <c r="L8" s="406"/>
      <c r="M8" s="406"/>
      <c r="N8" s="406"/>
    </row>
    <row r="9" spans="1:14" ht="15">
      <c r="A9" s="153"/>
      <c r="B9" s="372"/>
      <c r="C9" s="368"/>
      <c r="D9" s="369"/>
      <c r="E9" s="370"/>
      <c r="F9" s="355"/>
      <c r="G9" s="374"/>
      <c r="H9" s="375"/>
      <c r="I9" s="375"/>
      <c r="J9" s="371"/>
      <c r="K9" s="375"/>
      <c r="L9" s="375"/>
      <c r="M9" s="375"/>
      <c r="N9" s="375"/>
    </row>
    <row r="10" spans="1:14" ht="15">
      <c r="A10" s="176" t="s">
        <v>549</v>
      </c>
      <c r="B10" s="302">
        <f>B12+B36</f>
        <v>3696</v>
      </c>
      <c r="C10" s="376">
        <v>27</v>
      </c>
      <c r="D10" s="301" t="s">
        <v>151</v>
      </c>
      <c r="E10" s="376">
        <v>3</v>
      </c>
      <c r="F10" s="176" t="s">
        <v>154</v>
      </c>
      <c r="G10" s="303">
        <f>C10-K10</f>
        <v>15</v>
      </c>
      <c r="H10" s="176" t="s">
        <v>153</v>
      </c>
      <c r="I10" s="176">
        <f>E10-M10</f>
        <v>0</v>
      </c>
      <c r="J10" s="300" t="s">
        <v>154</v>
      </c>
      <c r="K10" s="176">
        <v>12</v>
      </c>
      <c r="L10" s="176" t="s">
        <v>153</v>
      </c>
      <c r="M10" s="176">
        <v>3</v>
      </c>
      <c r="N10" s="176" t="s">
        <v>154</v>
      </c>
    </row>
    <row r="11" spans="1:14" ht="15">
      <c r="A11" s="153"/>
      <c r="B11" s="164"/>
      <c r="C11" s="377"/>
      <c r="D11" s="367"/>
      <c r="E11" s="301"/>
      <c r="F11" s="185"/>
      <c r="G11" s="206"/>
      <c r="H11" s="185"/>
      <c r="I11" s="185"/>
      <c r="J11" s="378"/>
      <c r="K11" s="185"/>
      <c r="L11" s="185"/>
      <c r="M11" s="185"/>
      <c r="N11" s="185"/>
    </row>
    <row r="12" spans="1:14" ht="15">
      <c r="A12" s="176" t="s">
        <v>155</v>
      </c>
      <c r="B12" s="302">
        <f>SUM(B13:B34)</f>
        <v>3392</v>
      </c>
      <c r="C12" s="379">
        <v>30</v>
      </c>
      <c r="D12" s="301" t="s">
        <v>151</v>
      </c>
      <c r="E12" s="376">
        <v>0</v>
      </c>
      <c r="F12" s="176" t="s">
        <v>154</v>
      </c>
      <c r="G12" s="303">
        <v>17</v>
      </c>
      <c r="H12" s="176" t="s">
        <v>153</v>
      </c>
      <c r="I12" s="176">
        <v>1</v>
      </c>
      <c r="J12" s="300" t="s">
        <v>154</v>
      </c>
      <c r="K12" s="176">
        <v>13</v>
      </c>
      <c r="L12" s="176" t="s">
        <v>153</v>
      </c>
      <c r="M12" s="176">
        <v>3</v>
      </c>
      <c r="N12" s="176" t="s">
        <v>154</v>
      </c>
    </row>
    <row r="13" spans="1:14" ht="15">
      <c r="A13" s="153" t="s">
        <v>550</v>
      </c>
      <c r="B13" s="164">
        <v>502</v>
      </c>
      <c r="C13" s="380">
        <v>33</v>
      </c>
      <c r="D13" s="367" t="s">
        <v>151</v>
      </c>
      <c r="E13" s="380">
        <v>1</v>
      </c>
      <c r="F13" s="185" t="s">
        <v>152</v>
      </c>
      <c r="G13" s="206">
        <f>C13-K13</f>
        <v>19</v>
      </c>
      <c r="H13" s="185" t="s">
        <v>153</v>
      </c>
      <c r="I13" s="185">
        <f>E13-M13</f>
        <v>0</v>
      </c>
      <c r="J13" s="378" t="s">
        <v>156</v>
      </c>
      <c r="K13" s="185">
        <v>14</v>
      </c>
      <c r="L13" s="185" t="s">
        <v>153</v>
      </c>
      <c r="M13" s="185">
        <v>1</v>
      </c>
      <c r="N13" s="185" t="s">
        <v>152</v>
      </c>
    </row>
    <row r="14" spans="1:14" ht="15">
      <c r="A14" s="153" t="s">
        <v>157</v>
      </c>
      <c r="B14" s="164">
        <v>284</v>
      </c>
      <c r="C14" s="380">
        <v>30</v>
      </c>
      <c r="D14" s="367" t="s">
        <v>151</v>
      </c>
      <c r="E14" s="380">
        <v>1</v>
      </c>
      <c r="F14" s="185" t="s">
        <v>152</v>
      </c>
      <c r="G14" s="206">
        <f aca="true" t="shared" si="0" ref="G14:G32">C14-K14</f>
        <v>15</v>
      </c>
      <c r="H14" s="185" t="s">
        <v>153</v>
      </c>
      <c r="I14" s="185">
        <f aca="true" t="shared" si="1" ref="I14:I32">E14-M14</f>
        <v>0</v>
      </c>
      <c r="J14" s="378" t="s">
        <v>156</v>
      </c>
      <c r="K14" s="185">
        <v>15</v>
      </c>
      <c r="L14" s="185" t="s">
        <v>153</v>
      </c>
      <c r="M14" s="185">
        <v>1</v>
      </c>
      <c r="N14" s="185" t="s">
        <v>152</v>
      </c>
    </row>
    <row r="15" spans="1:14" ht="15">
      <c r="A15" s="153" t="s">
        <v>406</v>
      </c>
      <c r="B15" s="164">
        <v>206</v>
      </c>
      <c r="C15" s="380">
        <v>38</v>
      </c>
      <c r="D15" s="367" t="s">
        <v>151</v>
      </c>
      <c r="E15" s="380">
        <v>3</v>
      </c>
      <c r="F15" s="185" t="s">
        <v>154</v>
      </c>
      <c r="G15" s="206">
        <f t="shared" si="0"/>
        <v>13</v>
      </c>
      <c r="H15" s="185" t="s">
        <v>153</v>
      </c>
      <c r="I15" s="185">
        <f t="shared" si="1"/>
        <v>2</v>
      </c>
      <c r="J15" s="378" t="s">
        <v>156</v>
      </c>
      <c r="K15" s="380">
        <v>25</v>
      </c>
      <c r="L15" s="185" t="s">
        <v>153</v>
      </c>
      <c r="M15" s="380">
        <v>1</v>
      </c>
      <c r="N15" s="185" t="s">
        <v>152</v>
      </c>
    </row>
    <row r="16" spans="1:14" ht="15">
      <c r="A16" s="153" t="s">
        <v>158</v>
      </c>
      <c r="B16" s="164">
        <v>258</v>
      </c>
      <c r="C16" s="380">
        <v>37</v>
      </c>
      <c r="D16" s="367" t="s">
        <v>151</v>
      </c>
      <c r="E16" s="380">
        <v>0</v>
      </c>
      <c r="F16" s="185" t="s">
        <v>156</v>
      </c>
      <c r="G16" s="206">
        <v>22</v>
      </c>
      <c r="H16" s="185" t="s">
        <v>153</v>
      </c>
      <c r="I16" s="185">
        <v>2</v>
      </c>
      <c r="J16" s="378" t="s">
        <v>156</v>
      </c>
      <c r="K16" s="380">
        <v>14</v>
      </c>
      <c r="L16" s="185" t="s">
        <v>153</v>
      </c>
      <c r="M16" s="380">
        <v>2</v>
      </c>
      <c r="N16" s="185" t="s">
        <v>156</v>
      </c>
    </row>
    <row r="17" spans="1:14" ht="15">
      <c r="A17" s="153" t="s">
        <v>553</v>
      </c>
      <c r="B17" s="164">
        <v>145</v>
      </c>
      <c r="C17" s="380">
        <v>35</v>
      </c>
      <c r="D17" s="367" t="s">
        <v>151</v>
      </c>
      <c r="E17" s="380">
        <v>0</v>
      </c>
      <c r="F17" s="185" t="s">
        <v>154</v>
      </c>
      <c r="G17" s="206">
        <v>22</v>
      </c>
      <c r="H17" s="185" t="s">
        <v>153</v>
      </c>
      <c r="I17" s="185">
        <v>1</v>
      </c>
      <c r="J17" s="378" t="s">
        <v>156</v>
      </c>
      <c r="K17" s="380">
        <v>12</v>
      </c>
      <c r="L17" s="185" t="s">
        <v>153</v>
      </c>
      <c r="M17" s="380">
        <v>3</v>
      </c>
      <c r="N17" s="185" t="s">
        <v>154</v>
      </c>
    </row>
    <row r="18" spans="1:14" ht="15">
      <c r="A18" s="153" t="s">
        <v>556</v>
      </c>
      <c r="B18" s="164">
        <v>218</v>
      </c>
      <c r="C18" s="380">
        <v>21</v>
      </c>
      <c r="D18" s="367" t="s">
        <v>151</v>
      </c>
      <c r="E18" s="380">
        <v>3</v>
      </c>
      <c r="F18" s="185" t="s">
        <v>156</v>
      </c>
      <c r="G18" s="206">
        <f t="shared" si="0"/>
        <v>14</v>
      </c>
      <c r="H18" s="185" t="s">
        <v>153</v>
      </c>
      <c r="I18" s="185">
        <f t="shared" si="1"/>
        <v>3</v>
      </c>
      <c r="J18" s="378" t="s">
        <v>156</v>
      </c>
      <c r="K18" s="380">
        <v>7</v>
      </c>
      <c r="L18" s="185" t="s">
        <v>153</v>
      </c>
      <c r="M18" s="380">
        <v>0</v>
      </c>
      <c r="N18" s="185" t="s">
        <v>156</v>
      </c>
    </row>
    <row r="19" spans="1:14" ht="15">
      <c r="A19" s="153" t="s">
        <v>598</v>
      </c>
      <c r="B19" s="164">
        <v>120</v>
      </c>
      <c r="C19" s="380">
        <v>34</v>
      </c>
      <c r="D19" s="367" t="s">
        <v>151</v>
      </c>
      <c r="E19" s="380">
        <v>2</v>
      </c>
      <c r="F19" s="185" t="s">
        <v>154</v>
      </c>
      <c r="G19" s="206">
        <f t="shared" si="0"/>
        <v>19</v>
      </c>
      <c r="H19" s="185" t="s">
        <v>153</v>
      </c>
      <c r="I19" s="185">
        <f t="shared" si="1"/>
        <v>1</v>
      </c>
      <c r="J19" s="378" t="s">
        <v>156</v>
      </c>
      <c r="K19" s="380">
        <v>15</v>
      </c>
      <c r="L19" s="185" t="s">
        <v>153</v>
      </c>
      <c r="M19" s="380">
        <v>1</v>
      </c>
      <c r="N19" s="185" t="s">
        <v>152</v>
      </c>
    </row>
    <row r="20" spans="1:14" ht="15">
      <c r="A20" s="153" t="s">
        <v>559</v>
      </c>
      <c r="B20" s="164">
        <v>172</v>
      </c>
      <c r="C20" s="380">
        <v>26</v>
      </c>
      <c r="D20" s="367" t="s">
        <v>151</v>
      </c>
      <c r="E20" s="380">
        <v>0</v>
      </c>
      <c r="F20" s="185" t="s">
        <v>156</v>
      </c>
      <c r="G20" s="206">
        <f t="shared" si="0"/>
        <v>16</v>
      </c>
      <c r="H20" s="185" t="s">
        <v>153</v>
      </c>
      <c r="I20" s="185">
        <f t="shared" si="1"/>
        <v>0</v>
      </c>
      <c r="J20" s="378" t="s">
        <v>156</v>
      </c>
      <c r="K20" s="380">
        <v>10</v>
      </c>
      <c r="L20" s="185" t="s">
        <v>153</v>
      </c>
      <c r="M20" s="380">
        <v>0</v>
      </c>
      <c r="N20" s="185" t="s">
        <v>156</v>
      </c>
    </row>
    <row r="21" spans="1:14" ht="15">
      <c r="A21" s="153" t="s">
        <v>554</v>
      </c>
      <c r="B21" s="164">
        <v>207</v>
      </c>
      <c r="C21" s="380">
        <v>33</v>
      </c>
      <c r="D21" s="367" t="s">
        <v>151</v>
      </c>
      <c r="E21" s="380">
        <v>2</v>
      </c>
      <c r="F21" s="185" t="s">
        <v>156</v>
      </c>
      <c r="G21" s="206">
        <f t="shared" si="0"/>
        <v>15</v>
      </c>
      <c r="H21" s="185" t="s">
        <v>153</v>
      </c>
      <c r="I21" s="185">
        <f t="shared" si="1"/>
        <v>1</v>
      </c>
      <c r="J21" s="378" t="s">
        <v>156</v>
      </c>
      <c r="K21" s="380">
        <v>18</v>
      </c>
      <c r="L21" s="185" t="s">
        <v>153</v>
      </c>
      <c r="M21" s="380">
        <v>1</v>
      </c>
      <c r="N21" s="185" t="s">
        <v>152</v>
      </c>
    </row>
    <row r="22" spans="1:14" ht="15">
      <c r="A22" s="153" t="s">
        <v>560</v>
      </c>
      <c r="B22" s="164">
        <v>16</v>
      </c>
      <c r="C22" s="380">
        <v>31</v>
      </c>
      <c r="D22" s="367" t="s">
        <v>151</v>
      </c>
      <c r="E22" s="380">
        <v>0</v>
      </c>
      <c r="F22" s="185" t="s">
        <v>156</v>
      </c>
      <c r="G22" s="206">
        <v>18</v>
      </c>
      <c r="H22" s="185" t="s">
        <v>153</v>
      </c>
      <c r="I22" s="185">
        <v>3</v>
      </c>
      <c r="J22" s="378" t="s">
        <v>156</v>
      </c>
      <c r="K22" s="380">
        <v>12</v>
      </c>
      <c r="L22" s="185" t="s">
        <v>153</v>
      </c>
      <c r="M22" s="380">
        <v>1</v>
      </c>
      <c r="N22" s="185" t="s">
        <v>152</v>
      </c>
    </row>
    <row r="23" spans="1:14" ht="15">
      <c r="A23" s="153" t="s">
        <v>555</v>
      </c>
      <c r="B23" s="164">
        <v>176</v>
      </c>
      <c r="C23" s="380">
        <v>29</v>
      </c>
      <c r="D23" s="367" t="s">
        <v>151</v>
      </c>
      <c r="E23" s="380">
        <v>2</v>
      </c>
      <c r="F23" s="185" t="s">
        <v>156</v>
      </c>
      <c r="G23" s="206">
        <f t="shared" si="0"/>
        <v>15</v>
      </c>
      <c r="H23" s="185" t="s">
        <v>153</v>
      </c>
      <c r="I23" s="185">
        <f t="shared" si="1"/>
        <v>2</v>
      </c>
      <c r="J23" s="378" t="s">
        <v>152</v>
      </c>
      <c r="K23" s="380">
        <v>14</v>
      </c>
      <c r="L23" s="185" t="s">
        <v>153</v>
      </c>
      <c r="M23" s="380">
        <v>0</v>
      </c>
      <c r="N23" s="185" t="s">
        <v>154</v>
      </c>
    </row>
    <row r="24" spans="1:14" ht="15">
      <c r="A24" s="153" t="s">
        <v>561</v>
      </c>
      <c r="B24" s="164">
        <v>54</v>
      </c>
      <c r="C24" s="380">
        <v>37</v>
      </c>
      <c r="D24" s="367" t="s">
        <v>151</v>
      </c>
      <c r="E24" s="380">
        <v>2</v>
      </c>
      <c r="F24" s="185" t="s">
        <v>156</v>
      </c>
      <c r="G24" s="206">
        <f t="shared" si="0"/>
        <v>15</v>
      </c>
      <c r="H24" s="185" t="s">
        <v>153</v>
      </c>
      <c r="I24" s="185">
        <f t="shared" si="1"/>
        <v>2</v>
      </c>
      <c r="J24" s="378" t="s">
        <v>156</v>
      </c>
      <c r="K24" s="380">
        <v>22</v>
      </c>
      <c r="L24" s="185" t="s">
        <v>153</v>
      </c>
      <c r="M24" s="380">
        <v>0</v>
      </c>
      <c r="N24" s="185" t="s">
        <v>154</v>
      </c>
    </row>
    <row r="25" spans="1:14" ht="15">
      <c r="A25" s="153" t="s">
        <v>159</v>
      </c>
      <c r="B25" s="164">
        <v>158</v>
      </c>
      <c r="C25" s="380">
        <v>20</v>
      </c>
      <c r="D25" s="367" t="s">
        <v>151</v>
      </c>
      <c r="E25" s="380">
        <v>2</v>
      </c>
      <c r="F25" s="185" t="s">
        <v>154</v>
      </c>
      <c r="G25" s="206">
        <f t="shared" si="0"/>
        <v>12</v>
      </c>
      <c r="H25" s="185" t="s">
        <v>153</v>
      </c>
      <c r="I25" s="185">
        <f t="shared" si="1"/>
        <v>0</v>
      </c>
      <c r="J25" s="378" t="s">
        <v>156</v>
      </c>
      <c r="K25" s="380">
        <v>8</v>
      </c>
      <c r="L25" s="185" t="s">
        <v>153</v>
      </c>
      <c r="M25" s="380">
        <v>2</v>
      </c>
      <c r="N25" s="185" t="s">
        <v>156</v>
      </c>
    </row>
    <row r="26" spans="1:14" ht="15">
      <c r="A26" s="153" t="s">
        <v>608</v>
      </c>
      <c r="B26" s="164">
        <v>40</v>
      </c>
      <c r="C26" s="380">
        <v>29</v>
      </c>
      <c r="D26" s="367" t="s">
        <v>151</v>
      </c>
      <c r="E26" s="380">
        <v>1</v>
      </c>
      <c r="F26" s="185" t="s">
        <v>152</v>
      </c>
      <c r="G26" s="206">
        <f t="shared" si="0"/>
        <v>15</v>
      </c>
      <c r="H26" s="185" t="s">
        <v>153</v>
      </c>
      <c r="I26" s="185">
        <f t="shared" si="1"/>
        <v>1</v>
      </c>
      <c r="J26" s="378" t="s">
        <v>156</v>
      </c>
      <c r="K26" s="380">
        <v>14</v>
      </c>
      <c r="L26" s="185" t="s">
        <v>153</v>
      </c>
      <c r="M26" s="380">
        <v>0</v>
      </c>
      <c r="N26" s="185" t="s">
        <v>156</v>
      </c>
    </row>
    <row r="27" spans="1:14" ht="15">
      <c r="A27" s="153" t="s">
        <v>610</v>
      </c>
      <c r="B27" s="164">
        <v>53</v>
      </c>
      <c r="C27" s="380">
        <v>14</v>
      </c>
      <c r="D27" s="367" t="s">
        <v>151</v>
      </c>
      <c r="E27" s="380">
        <v>1</v>
      </c>
      <c r="F27" s="185" t="s">
        <v>152</v>
      </c>
      <c r="G27" s="206">
        <v>5</v>
      </c>
      <c r="H27" s="185" t="s">
        <v>153</v>
      </c>
      <c r="I27" s="185">
        <v>3</v>
      </c>
      <c r="J27" s="378" t="s">
        <v>156</v>
      </c>
      <c r="K27" s="380">
        <v>8</v>
      </c>
      <c r="L27" s="185" t="s">
        <v>153</v>
      </c>
      <c r="M27" s="380">
        <v>2</v>
      </c>
      <c r="N27" s="185" t="s">
        <v>156</v>
      </c>
    </row>
    <row r="28" spans="1:14" ht="15">
      <c r="A28" s="153" t="s">
        <v>557</v>
      </c>
      <c r="B28" s="164">
        <v>142</v>
      </c>
      <c r="C28" s="380">
        <v>33</v>
      </c>
      <c r="D28" s="367" t="s">
        <v>151</v>
      </c>
      <c r="E28" s="380">
        <v>1</v>
      </c>
      <c r="F28" s="185" t="s">
        <v>152</v>
      </c>
      <c r="G28" s="206">
        <f t="shared" si="0"/>
        <v>17</v>
      </c>
      <c r="H28" s="185" t="s">
        <v>153</v>
      </c>
      <c r="I28" s="185">
        <f t="shared" si="1"/>
        <v>1</v>
      </c>
      <c r="J28" s="378" t="s">
        <v>156</v>
      </c>
      <c r="K28" s="380">
        <v>16</v>
      </c>
      <c r="L28" s="185" t="s">
        <v>153</v>
      </c>
      <c r="M28" s="380">
        <v>0</v>
      </c>
      <c r="N28" s="185" t="s">
        <v>156</v>
      </c>
    </row>
    <row r="29" spans="1:14" ht="15">
      <c r="A29" s="153" t="s">
        <v>160</v>
      </c>
      <c r="B29" s="164">
        <v>31</v>
      </c>
      <c r="C29" s="380">
        <v>32</v>
      </c>
      <c r="D29" s="367" t="s">
        <v>151</v>
      </c>
      <c r="E29" s="380">
        <v>3</v>
      </c>
      <c r="F29" s="185" t="s">
        <v>156</v>
      </c>
      <c r="G29" s="206">
        <f t="shared" si="0"/>
        <v>15</v>
      </c>
      <c r="H29" s="185" t="s">
        <v>153</v>
      </c>
      <c r="I29" s="185">
        <f t="shared" si="1"/>
        <v>0</v>
      </c>
      <c r="J29" s="378" t="s">
        <v>156</v>
      </c>
      <c r="K29" s="380">
        <v>17</v>
      </c>
      <c r="L29" s="185" t="s">
        <v>153</v>
      </c>
      <c r="M29" s="380">
        <v>3</v>
      </c>
      <c r="N29" s="185" t="s">
        <v>156</v>
      </c>
    </row>
    <row r="30" spans="1:14" ht="15">
      <c r="A30" s="153" t="s">
        <v>614</v>
      </c>
      <c r="B30" s="164">
        <v>31</v>
      </c>
      <c r="C30" s="380">
        <v>41</v>
      </c>
      <c r="D30" s="367" t="s">
        <v>151</v>
      </c>
      <c r="E30" s="380">
        <v>0</v>
      </c>
      <c r="F30" s="185" t="s">
        <v>156</v>
      </c>
      <c r="G30" s="206">
        <v>25</v>
      </c>
      <c r="H30" s="185" t="s">
        <v>153</v>
      </c>
      <c r="I30" s="185">
        <v>2</v>
      </c>
      <c r="J30" s="378" t="s">
        <v>156</v>
      </c>
      <c r="K30" s="380">
        <v>15</v>
      </c>
      <c r="L30" s="185" t="s">
        <v>153</v>
      </c>
      <c r="M30" s="380">
        <v>2</v>
      </c>
      <c r="N30" s="185" t="s">
        <v>156</v>
      </c>
    </row>
    <row r="31" spans="1:14" ht="15">
      <c r="A31" s="153" t="s">
        <v>616</v>
      </c>
      <c r="B31" s="164">
        <v>51</v>
      </c>
      <c r="C31" s="380">
        <v>29</v>
      </c>
      <c r="D31" s="367" t="s">
        <v>151</v>
      </c>
      <c r="E31" s="380">
        <v>0</v>
      </c>
      <c r="F31" s="185" t="s">
        <v>154</v>
      </c>
      <c r="G31" s="206">
        <v>17</v>
      </c>
      <c r="H31" s="185" t="s">
        <v>153</v>
      </c>
      <c r="I31" s="185">
        <v>3</v>
      </c>
      <c r="J31" s="378" t="s">
        <v>152</v>
      </c>
      <c r="K31" s="380">
        <v>11</v>
      </c>
      <c r="L31" s="185" t="s">
        <v>153</v>
      </c>
      <c r="M31" s="380">
        <v>1</v>
      </c>
      <c r="N31" s="185" t="s">
        <v>152</v>
      </c>
    </row>
    <row r="32" spans="1:14" ht="15">
      <c r="A32" s="153" t="s">
        <v>617</v>
      </c>
      <c r="B32" s="164">
        <v>99</v>
      </c>
      <c r="C32" s="380">
        <v>23</v>
      </c>
      <c r="D32" s="367" t="s">
        <v>151</v>
      </c>
      <c r="E32" s="380">
        <v>2</v>
      </c>
      <c r="F32" s="185" t="s">
        <v>156</v>
      </c>
      <c r="G32" s="206">
        <f t="shared" si="0"/>
        <v>13</v>
      </c>
      <c r="H32" s="185" t="s">
        <v>153</v>
      </c>
      <c r="I32" s="185">
        <f t="shared" si="1"/>
        <v>2</v>
      </c>
      <c r="J32" s="378" t="s">
        <v>156</v>
      </c>
      <c r="K32" s="380">
        <v>10</v>
      </c>
      <c r="L32" s="185" t="s">
        <v>153</v>
      </c>
      <c r="M32" s="380">
        <v>0</v>
      </c>
      <c r="N32" s="185" t="s">
        <v>156</v>
      </c>
    </row>
    <row r="33" spans="1:14" ht="15">
      <c r="A33" s="153" t="s">
        <v>161</v>
      </c>
      <c r="B33" s="164">
        <v>281</v>
      </c>
      <c r="C33" s="380">
        <v>24</v>
      </c>
      <c r="D33" s="367" t="s">
        <v>151</v>
      </c>
      <c r="E33" s="380">
        <v>0</v>
      </c>
      <c r="F33" s="185" t="s">
        <v>156</v>
      </c>
      <c r="G33" s="206">
        <v>13</v>
      </c>
      <c r="H33" s="185" t="s">
        <v>153</v>
      </c>
      <c r="I33" s="185">
        <v>1</v>
      </c>
      <c r="J33" s="378" t="s">
        <v>156</v>
      </c>
      <c r="K33" s="185">
        <v>10</v>
      </c>
      <c r="L33" s="185" t="s">
        <v>153</v>
      </c>
      <c r="M33" s="185">
        <v>3</v>
      </c>
      <c r="N33" s="185" t="s">
        <v>156</v>
      </c>
    </row>
    <row r="34" spans="1:14" ht="15">
      <c r="A34" s="153" t="s">
        <v>162</v>
      </c>
      <c r="B34" s="164">
        <v>148</v>
      </c>
      <c r="C34" s="380">
        <v>28</v>
      </c>
      <c r="D34" s="367" t="s">
        <v>151</v>
      </c>
      <c r="E34" s="380">
        <v>0</v>
      </c>
      <c r="F34" s="185" t="s">
        <v>156</v>
      </c>
      <c r="G34" s="206">
        <v>15</v>
      </c>
      <c r="H34" s="185" t="s">
        <v>153</v>
      </c>
      <c r="I34" s="185">
        <v>2</v>
      </c>
      <c r="J34" s="378" t="s">
        <v>156</v>
      </c>
      <c r="K34" s="185">
        <v>12</v>
      </c>
      <c r="L34" s="185" t="s">
        <v>153</v>
      </c>
      <c r="M34" s="185">
        <v>2</v>
      </c>
      <c r="N34" s="185" t="s">
        <v>154</v>
      </c>
    </row>
    <row r="35" spans="1:14" ht="15">
      <c r="A35" s="153"/>
      <c r="B35" s="164"/>
      <c r="C35" s="380"/>
      <c r="D35" s="367"/>
      <c r="E35" s="380"/>
      <c r="F35" s="185"/>
      <c r="G35" s="206"/>
      <c r="H35" s="185"/>
      <c r="I35" s="185"/>
      <c r="J35" s="378"/>
      <c r="K35" s="185"/>
      <c r="L35" s="185"/>
      <c r="M35" s="185"/>
      <c r="N35" s="185"/>
    </row>
    <row r="36" spans="1:14" ht="15">
      <c r="A36" s="176" t="s">
        <v>163</v>
      </c>
      <c r="B36" s="302">
        <f>SUM(B37:B45)</f>
        <v>304</v>
      </c>
      <c r="C36" s="376">
        <v>7</v>
      </c>
      <c r="D36" s="301" t="s">
        <v>151</v>
      </c>
      <c r="E36" s="376">
        <v>0</v>
      </c>
      <c r="F36" s="176" t="s">
        <v>156</v>
      </c>
      <c r="G36" s="303">
        <f>C36-K36</f>
        <v>3</v>
      </c>
      <c r="H36" s="176" t="s">
        <v>153</v>
      </c>
      <c r="I36" s="176">
        <f>E36-M36</f>
        <v>0</v>
      </c>
      <c r="J36" s="300" t="s">
        <v>154</v>
      </c>
      <c r="K36" s="176">
        <v>4</v>
      </c>
      <c r="L36" s="176" t="s">
        <v>153</v>
      </c>
      <c r="M36" s="176">
        <v>0</v>
      </c>
      <c r="N36" s="176" t="s">
        <v>154</v>
      </c>
    </row>
    <row r="37" spans="1:14" ht="15">
      <c r="A37" s="82" t="s">
        <v>164</v>
      </c>
      <c r="B37" s="164">
        <v>33</v>
      </c>
      <c r="C37" s="380">
        <v>0</v>
      </c>
      <c r="D37" s="367" t="s">
        <v>151</v>
      </c>
      <c r="E37" s="380">
        <v>2</v>
      </c>
      <c r="F37" s="185" t="s">
        <v>156</v>
      </c>
      <c r="G37" s="206">
        <f aca="true" t="shared" si="2" ref="G37:G45">C37-K37</f>
        <v>0</v>
      </c>
      <c r="H37" s="185" t="s">
        <v>153</v>
      </c>
      <c r="I37" s="185">
        <f aca="true" t="shared" si="3" ref="I37:I45">E37-M37</f>
        <v>0</v>
      </c>
      <c r="J37" s="378" t="s">
        <v>156</v>
      </c>
      <c r="K37" s="380">
        <v>0</v>
      </c>
      <c r="L37" s="185" t="s">
        <v>153</v>
      </c>
      <c r="M37" s="380">
        <v>2</v>
      </c>
      <c r="N37" s="185" t="s">
        <v>156</v>
      </c>
    </row>
    <row r="38" spans="1:14" ht="15">
      <c r="A38" s="82" t="s">
        <v>324</v>
      </c>
      <c r="B38" s="164">
        <v>120</v>
      </c>
      <c r="C38" s="380">
        <v>4</v>
      </c>
      <c r="D38" s="367" t="s">
        <v>153</v>
      </c>
      <c r="E38" s="380">
        <v>2</v>
      </c>
      <c r="F38" s="185" t="s">
        <v>156</v>
      </c>
      <c r="G38" s="206">
        <f t="shared" si="2"/>
        <v>0</v>
      </c>
      <c r="H38" s="185" t="s">
        <v>153</v>
      </c>
      <c r="I38" s="185">
        <f t="shared" si="3"/>
        <v>0</v>
      </c>
      <c r="J38" s="378" t="s">
        <v>156</v>
      </c>
      <c r="K38" s="380">
        <v>4</v>
      </c>
      <c r="L38" s="185" t="s">
        <v>153</v>
      </c>
      <c r="M38" s="377">
        <v>2</v>
      </c>
      <c r="N38" s="185" t="s">
        <v>154</v>
      </c>
    </row>
    <row r="39" spans="1:14" ht="15">
      <c r="A39" s="153" t="s">
        <v>165</v>
      </c>
      <c r="B39" s="164">
        <v>23</v>
      </c>
      <c r="C39" s="380">
        <v>4</v>
      </c>
      <c r="D39" s="367" t="s">
        <v>175</v>
      </c>
      <c r="E39" s="380">
        <v>1</v>
      </c>
      <c r="F39" s="185" t="s">
        <v>152</v>
      </c>
      <c r="G39" s="206">
        <f t="shared" si="2"/>
        <v>3</v>
      </c>
      <c r="H39" s="185" t="s">
        <v>153</v>
      </c>
      <c r="I39" s="185">
        <f t="shared" si="3"/>
        <v>0</v>
      </c>
      <c r="J39" s="378" t="s">
        <v>156</v>
      </c>
      <c r="K39" s="380">
        <v>1</v>
      </c>
      <c r="L39" s="185" t="s">
        <v>175</v>
      </c>
      <c r="M39" s="380">
        <v>1</v>
      </c>
      <c r="N39" s="185" t="s">
        <v>152</v>
      </c>
    </row>
    <row r="40" spans="1:14" ht="15">
      <c r="A40" s="153" t="s">
        <v>167</v>
      </c>
      <c r="B40" s="164">
        <v>2</v>
      </c>
      <c r="C40" s="380">
        <v>0</v>
      </c>
      <c r="D40" s="367" t="s">
        <v>153</v>
      </c>
      <c r="E40" s="380">
        <v>2</v>
      </c>
      <c r="F40" s="185" t="s">
        <v>156</v>
      </c>
      <c r="G40" s="206">
        <f t="shared" si="2"/>
        <v>0</v>
      </c>
      <c r="H40" s="185" t="s">
        <v>153</v>
      </c>
      <c r="I40" s="185">
        <f t="shared" si="3"/>
        <v>0</v>
      </c>
      <c r="J40" s="378" t="s">
        <v>156</v>
      </c>
      <c r="K40" s="380">
        <v>0</v>
      </c>
      <c r="L40" s="185" t="s">
        <v>153</v>
      </c>
      <c r="M40" s="380">
        <v>2</v>
      </c>
      <c r="N40" s="185" t="s">
        <v>156</v>
      </c>
    </row>
    <row r="41" spans="1:14" ht="15">
      <c r="A41" s="153" t="s">
        <v>168</v>
      </c>
      <c r="B41" s="164">
        <v>40</v>
      </c>
      <c r="C41" s="380">
        <v>22</v>
      </c>
      <c r="D41" s="367" t="s">
        <v>151</v>
      </c>
      <c r="E41" s="380">
        <v>0</v>
      </c>
      <c r="F41" s="185" t="s">
        <v>156</v>
      </c>
      <c r="G41" s="206">
        <v>8</v>
      </c>
      <c r="H41" s="185" t="s">
        <v>153</v>
      </c>
      <c r="I41" s="185">
        <v>1</v>
      </c>
      <c r="J41" s="378" t="s">
        <v>152</v>
      </c>
      <c r="K41" s="380">
        <v>13</v>
      </c>
      <c r="L41" s="185" t="s">
        <v>153</v>
      </c>
      <c r="M41" s="380">
        <v>3</v>
      </c>
      <c r="N41" s="185" t="s">
        <v>156</v>
      </c>
    </row>
    <row r="42" spans="1:14" ht="15">
      <c r="A42" s="153" t="s">
        <v>169</v>
      </c>
      <c r="B42" s="164">
        <v>19</v>
      </c>
      <c r="C42" s="380">
        <v>0</v>
      </c>
      <c r="D42" s="367" t="s">
        <v>151</v>
      </c>
      <c r="E42" s="380">
        <v>2</v>
      </c>
      <c r="F42" s="185" t="s">
        <v>156</v>
      </c>
      <c r="G42" s="206">
        <f t="shared" si="2"/>
        <v>0</v>
      </c>
      <c r="H42" s="185" t="s">
        <v>153</v>
      </c>
      <c r="I42" s="185">
        <f t="shared" si="3"/>
        <v>0</v>
      </c>
      <c r="J42" s="378" t="s">
        <v>156</v>
      </c>
      <c r="K42" s="380">
        <v>0</v>
      </c>
      <c r="L42" s="185" t="s">
        <v>153</v>
      </c>
      <c r="M42" s="380">
        <v>2</v>
      </c>
      <c r="N42" s="185" t="s">
        <v>154</v>
      </c>
    </row>
    <row r="43" spans="1:14" ht="15">
      <c r="A43" s="153" t="s">
        <v>170</v>
      </c>
      <c r="B43" s="164">
        <v>42</v>
      </c>
      <c r="C43" s="380">
        <v>10</v>
      </c>
      <c r="D43" s="367" t="s">
        <v>151</v>
      </c>
      <c r="E43" s="380">
        <v>2</v>
      </c>
      <c r="F43" s="185" t="s">
        <v>156</v>
      </c>
      <c r="G43" s="206">
        <f t="shared" si="2"/>
        <v>8</v>
      </c>
      <c r="H43" s="185" t="s">
        <v>153</v>
      </c>
      <c r="I43" s="185">
        <f t="shared" si="3"/>
        <v>2</v>
      </c>
      <c r="J43" s="378" t="s">
        <v>156</v>
      </c>
      <c r="K43" s="380">
        <v>2</v>
      </c>
      <c r="L43" s="185" t="s">
        <v>153</v>
      </c>
      <c r="M43" s="380">
        <v>0</v>
      </c>
      <c r="N43" s="185" t="s">
        <v>152</v>
      </c>
    </row>
    <row r="44" spans="1:14" ht="15">
      <c r="A44" s="153" t="s">
        <v>171</v>
      </c>
      <c r="B44" s="164">
        <v>24</v>
      </c>
      <c r="C44" s="380">
        <v>8</v>
      </c>
      <c r="D44" s="367" t="s">
        <v>151</v>
      </c>
      <c r="E44" s="380">
        <v>1</v>
      </c>
      <c r="F44" s="185" t="s">
        <v>152</v>
      </c>
      <c r="G44" s="206">
        <f t="shared" si="2"/>
        <v>6</v>
      </c>
      <c r="H44" s="185" t="s">
        <v>153</v>
      </c>
      <c r="I44" s="185">
        <f t="shared" si="3"/>
        <v>1</v>
      </c>
      <c r="J44" s="378" t="s">
        <v>152</v>
      </c>
      <c r="K44" s="380">
        <v>2</v>
      </c>
      <c r="L44" s="185" t="s">
        <v>153</v>
      </c>
      <c r="M44" s="380">
        <v>0</v>
      </c>
      <c r="N44" s="185" t="s">
        <v>156</v>
      </c>
    </row>
    <row r="45" spans="1:14" ht="15">
      <c r="A45" s="153" t="s">
        <v>172</v>
      </c>
      <c r="B45" s="164">
        <v>1</v>
      </c>
      <c r="C45" s="380">
        <v>0</v>
      </c>
      <c r="D45" s="367" t="s">
        <v>151</v>
      </c>
      <c r="E45" s="380">
        <v>0</v>
      </c>
      <c r="F45" s="185" t="s">
        <v>156</v>
      </c>
      <c r="G45" s="206">
        <f t="shared" si="2"/>
        <v>0</v>
      </c>
      <c r="H45" s="185" t="s">
        <v>153</v>
      </c>
      <c r="I45" s="185">
        <f t="shared" si="3"/>
        <v>0</v>
      </c>
      <c r="J45" s="378" t="s">
        <v>156</v>
      </c>
      <c r="K45" s="185">
        <v>0</v>
      </c>
      <c r="L45" s="185" t="s">
        <v>153</v>
      </c>
      <c r="M45" s="185">
        <v>0</v>
      </c>
      <c r="N45" s="185" t="s">
        <v>156</v>
      </c>
    </row>
    <row r="46" spans="1:14" ht="15">
      <c r="A46" s="304" t="s">
        <v>173</v>
      </c>
      <c r="B46" s="381"/>
      <c r="C46" s="382"/>
      <c r="D46" s="383"/>
      <c r="E46" s="384"/>
      <c r="F46" s="383"/>
      <c r="G46" s="385"/>
      <c r="H46" s="304"/>
      <c r="I46" s="304"/>
      <c r="J46" s="373"/>
      <c r="K46" s="304"/>
      <c r="L46" s="304"/>
      <c r="M46" s="304"/>
      <c r="N46" s="304"/>
    </row>
    <row r="47" spans="1:14" ht="15">
      <c r="A47" s="80" t="s">
        <v>566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</row>
    <row r="48" ht="15">
      <c r="A48" s="101"/>
    </row>
    <row r="49" ht="15">
      <c r="A49" s="410"/>
    </row>
    <row r="50" ht="15">
      <c r="A50" s="410"/>
    </row>
    <row r="51" ht="15">
      <c r="A51" s="410"/>
    </row>
    <row r="52" ht="15">
      <c r="A52" s="410"/>
    </row>
    <row r="53" ht="15">
      <c r="A53" s="410"/>
    </row>
    <row r="54" ht="15">
      <c r="A54" s="80"/>
    </row>
  </sheetData>
  <mergeCells count="3">
    <mergeCell ref="A1:N1"/>
    <mergeCell ref="C7:F8"/>
    <mergeCell ref="K7:N8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scale="55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6"/>
  <sheetViews>
    <sheetView zoomScale="55" zoomScaleNormal="55" workbookViewId="0" topLeftCell="A1">
      <selection activeCell="W38" sqref="W38"/>
    </sheetView>
  </sheetViews>
  <sheetFormatPr defaultColWidth="11.00390625" defaultRowHeight="12.75"/>
  <cols>
    <col min="1" max="1" width="65.140625" style="52" customWidth="1"/>
    <col min="2" max="2" width="20.140625" style="52" bestFit="1" customWidth="1"/>
    <col min="3" max="3" width="7.28125" style="52" customWidth="1"/>
    <col min="4" max="4" width="12.7109375" style="52" bestFit="1" customWidth="1"/>
    <col min="5" max="5" width="7.00390625" style="52" customWidth="1"/>
    <col min="6" max="6" width="14.7109375" style="52" bestFit="1" customWidth="1"/>
    <col min="7" max="7" width="9.28125" style="52" customWidth="1"/>
    <col min="8" max="8" width="11.00390625" style="52" bestFit="1" customWidth="1"/>
    <col min="9" max="9" width="10.421875" style="52" customWidth="1"/>
    <col min="10" max="10" width="14.7109375" style="52" bestFit="1" customWidth="1"/>
    <col min="11" max="11" width="9.28125" style="52" customWidth="1"/>
    <col min="12" max="12" width="11.00390625" style="52" bestFit="1" customWidth="1"/>
    <col min="13" max="13" width="7.421875" style="52" customWidth="1"/>
    <col min="14" max="14" width="14.7109375" style="52" bestFit="1" customWidth="1"/>
    <col min="15" max="16384" width="11.00390625" style="52" customWidth="1"/>
  </cols>
  <sheetData>
    <row r="1" spans="1:14" ht="15">
      <c r="A1" s="366" t="s">
        <v>40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ht="15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</row>
    <row r="3" spans="1:14" ht="15">
      <c r="A3" s="386" t="s">
        <v>144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</row>
    <row r="4" spans="1:14" ht="15">
      <c r="A4" s="386" t="s">
        <v>176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</row>
    <row r="5" spans="1:14" ht="15">
      <c r="A5" s="85"/>
      <c r="B5" s="387"/>
      <c r="C5" s="388"/>
      <c r="D5" s="389"/>
      <c r="E5" s="390"/>
      <c r="F5" s="389"/>
      <c r="G5" s="85"/>
      <c r="H5" s="85"/>
      <c r="I5" s="85"/>
      <c r="J5" s="85"/>
      <c r="K5" s="85"/>
      <c r="L5" s="85"/>
      <c r="M5" s="85"/>
      <c r="N5" s="85"/>
    </row>
    <row r="6" spans="1:14" ht="15">
      <c r="A6" s="391"/>
      <c r="B6" s="392"/>
      <c r="C6" s="393" t="s">
        <v>146</v>
      </c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</row>
    <row r="7" spans="1:14" ht="15">
      <c r="A7" s="395" t="s">
        <v>433</v>
      </c>
      <c r="B7" s="396" t="s">
        <v>147</v>
      </c>
      <c r="C7" s="397" t="s">
        <v>549</v>
      </c>
      <c r="D7" s="398"/>
      <c r="E7" s="398"/>
      <c r="F7" s="399"/>
      <c r="G7" s="400" t="s">
        <v>148</v>
      </c>
      <c r="H7" s="401"/>
      <c r="I7" s="401"/>
      <c r="J7" s="401"/>
      <c r="K7" s="402" t="s">
        <v>149</v>
      </c>
      <c r="L7" s="398"/>
      <c r="M7" s="398"/>
      <c r="N7" s="398"/>
    </row>
    <row r="8" spans="1:14" ht="15">
      <c r="A8" s="403"/>
      <c r="B8" s="404"/>
      <c r="C8" s="405"/>
      <c r="D8" s="406"/>
      <c r="E8" s="406"/>
      <c r="F8" s="407"/>
      <c r="G8" s="408" t="s">
        <v>150</v>
      </c>
      <c r="H8" s="409"/>
      <c r="I8" s="409"/>
      <c r="J8" s="409"/>
      <c r="K8" s="405"/>
      <c r="L8" s="406"/>
      <c r="M8" s="406"/>
      <c r="N8" s="406"/>
    </row>
    <row r="9" spans="1:14" ht="15">
      <c r="A9" s="153"/>
      <c r="B9" s="372"/>
      <c r="C9" s="368"/>
      <c r="D9" s="369"/>
      <c r="E9" s="370"/>
      <c r="F9" s="355"/>
      <c r="G9" s="374"/>
      <c r="H9" s="375"/>
      <c r="I9" s="375"/>
      <c r="J9" s="371"/>
      <c r="K9" s="375"/>
      <c r="L9" s="375"/>
      <c r="M9" s="375"/>
      <c r="N9" s="375"/>
    </row>
    <row r="10" spans="1:14" ht="15">
      <c r="A10" s="176" t="s">
        <v>549</v>
      </c>
      <c r="B10" s="302">
        <f>B12+B38</f>
        <v>3266</v>
      </c>
      <c r="C10" s="376">
        <v>24</v>
      </c>
      <c r="D10" s="301" t="s">
        <v>151</v>
      </c>
      <c r="E10" s="376">
        <v>0</v>
      </c>
      <c r="F10" s="176" t="s">
        <v>154</v>
      </c>
      <c r="G10" s="303">
        <v>13</v>
      </c>
      <c r="H10" s="176" t="s">
        <v>153</v>
      </c>
      <c r="I10" s="176">
        <v>1</v>
      </c>
      <c r="J10" s="300" t="s">
        <v>154</v>
      </c>
      <c r="K10" s="176">
        <v>10</v>
      </c>
      <c r="L10" s="176" t="s">
        <v>153</v>
      </c>
      <c r="M10" s="176">
        <v>3</v>
      </c>
      <c r="N10" s="176" t="s">
        <v>154</v>
      </c>
    </row>
    <row r="11" spans="1:14" ht="15">
      <c r="A11" s="153"/>
      <c r="B11" s="164"/>
      <c r="C11" s="377"/>
      <c r="D11" s="367"/>
      <c r="E11" s="301"/>
      <c r="F11" s="185"/>
      <c r="G11" s="206"/>
      <c r="H11" s="185"/>
      <c r="I11" s="185"/>
      <c r="J11" s="378"/>
      <c r="K11" s="185"/>
      <c r="L11" s="185"/>
      <c r="M11" s="185"/>
      <c r="N11" s="185"/>
    </row>
    <row r="12" spans="1:14" ht="15">
      <c r="A12" s="176" t="s">
        <v>155</v>
      </c>
      <c r="B12" s="302">
        <f>SUM(B13:B36)</f>
        <v>2669</v>
      </c>
      <c r="C12" s="379">
        <v>27</v>
      </c>
      <c r="D12" s="301" t="s">
        <v>151</v>
      </c>
      <c r="E12" s="376">
        <v>2</v>
      </c>
      <c r="F12" s="176" t="s">
        <v>156</v>
      </c>
      <c r="G12" s="303">
        <f>C12-K12</f>
        <v>15</v>
      </c>
      <c r="H12" s="176" t="s">
        <v>153</v>
      </c>
      <c r="I12" s="176">
        <f>E12-M12</f>
        <v>2</v>
      </c>
      <c r="J12" s="300" t="s">
        <v>154</v>
      </c>
      <c r="K12" s="176">
        <v>12</v>
      </c>
      <c r="L12" s="176" t="s">
        <v>153</v>
      </c>
      <c r="M12" s="176">
        <v>0</v>
      </c>
      <c r="N12" s="176" t="s">
        <v>156</v>
      </c>
    </row>
    <row r="13" spans="1:14" ht="15">
      <c r="A13" s="153" t="s">
        <v>550</v>
      </c>
      <c r="B13" s="164">
        <v>261</v>
      </c>
      <c r="C13" s="380">
        <v>29</v>
      </c>
      <c r="D13" s="367" t="s">
        <v>151</v>
      </c>
      <c r="E13" s="380">
        <v>1</v>
      </c>
      <c r="F13" s="185" t="s">
        <v>152</v>
      </c>
      <c r="G13" s="206">
        <f>C13-K13</f>
        <v>19</v>
      </c>
      <c r="H13" s="185" t="s">
        <v>153</v>
      </c>
      <c r="I13" s="185">
        <f>E13-M13</f>
        <v>0</v>
      </c>
      <c r="J13" s="378" t="s">
        <v>156</v>
      </c>
      <c r="K13" s="185">
        <v>10</v>
      </c>
      <c r="L13" s="185" t="s">
        <v>153</v>
      </c>
      <c r="M13" s="185">
        <v>1</v>
      </c>
      <c r="N13" s="185" t="s">
        <v>152</v>
      </c>
    </row>
    <row r="14" spans="1:14" ht="15">
      <c r="A14" s="153" t="s">
        <v>157</v>
      </c>
      <c r="B14" s="164">
        <v>262</v>
      </c>
      <c r="C14" s="380">
        <v>30</v>
      </c>
      <c r="D14" s="367" t="s">
        <v>151</v>
      </c>
      <c r="E14" s="380">
        <v>2</v>
      </c>
      <c r="F14" s="185" t="s">
        <v>156</v>
      </c>
      <c r="G14" s="206">
        <f aca="true" t="shared" si="0" ref="G14:G36">C14-K14</f>
        <v>17</v>
      </c>
      <c r="H14" s="185" t="s">
        <v>153</v>
      </c>
      <c r="I14" s="185">
        <f aca="true" t="shared" si="1" ref="I14:I36">E14-M14</f>
        <v>1</v>
      </c>
      <c r="J14" s="378" t="s">
        <v>156</v>
      </c>
      <c r="K14" s="185">
        <v>13</v>
      </c>
      <c r="L14" s="185" t="s">
        <v>153</v>
      </c>
      <c r="M14" s="185">
        <v>1</v>
      </c>
      <c r="N14" s="185" t="s">
        <v>152</v>
      </c>
    </row>
    <row r="15" spans="1:14" ht="15">
      <c r="A15" s="153" t="s">
        <v>406</v>
      </c>
      <c r="B15" s="164">
        <v>178</v>
      </c>
      <c r="C15" s="380">
        <v>31</v>
      </c>
      <c r="D15" s="367" t="s">
        <v>151</v>
      </c>
      <c r="E15" s="380">
        <v>0</v>
      </c>
      <c r="F15" s="185" t="s">
        <v>156</v>
      </c>
      <c r="G15" s="206">
        <v>16</v>
      </c>
      <c r="H15" s="185" t="s">
        <v>153</v>
      </c>
      <c r="I15" s="185">
        <v>3</v>
      </c>
      <c r="J15" s="378" t="s">
        <v>156</v>
      </c>
      <c r="K15" s="185">
        <v>14</v>
      </c>
      <c r="L15" s="185" t="s">
        <v>153</v>
      </c>
      <c r="M15" s="185">
        <v>1</v>
      </c>
      <c r="N15" s="185" t="s">
        <v>152</v>
      </c>
    </row>
    <row r="16" spans="1:14" ht="15">
      <c r="A16" s="153" t="s">
        <v>158</v>
      </c>
      <c r="B16" s="164">
        <v>129</v>
      </c>
      <c r="C16" s="380">
        <v>37</v>
      </c>
      <c r="D16" s="367" t="s">
        <v>151</v>
      </c>
      <c r="E16" s="380">
        <v>1</v>
      </c>
      <c r="F16" s="185" t="s">
        <v>152</v>
      </c>
      <c r="G16" s="206">
        <v>20</v>
      </c>
      <c r="H16" s="185" t="s">
        <v>153</v>
      </c>
      <c r="I16" s="185">
        <v>2</v>
      </c>
      <c r="J16" s="378" t="s">
        <v>156</v>
      </c>
      <c r="K16" s="185">
        <v>16</v>
      </c>
      <c r="L16" s="185" t="s">
        <v>153</v>
      </c>
      <c r="M16" s="185">
        <v>3</v>
      </c>
      <c r="N16" s="185" t="s">
        <v>156</v>
      </c>
    </row>
    <row r="17" spans="1:14" ht="15">
      <c r="A17" s="153" t="s">
        <v>553</v>
      </c>
      <c r="B17" s="164">
        <v>92</v>
      </c>
      <c r="C17" s="380">
        <v>30</v>
      </c>
      <c r="D17" s="367" t="s">
        <v>151</v>
      </c>
      <c r="E17" s="380">
        <v>3</v>
      </c>
      <c r="F17" s="185" t="s">
        <v>156</v>
      </c>
      <c r="G17" s="206">
        <f t="shared" si="0"/>
        <v>20</v>
      </c>
      <c r="H17" s="185" t="s">
        <v>153</v>
      </c>
      <c r="I17" s="185">
        <f t="shared" si="1"/>
        <v>2</v>
      </c>
      <c r="J17" s="378" t="s">
        <v>156</v>
      </c>
      <c r="K17" s="185">
        <v>10</v>
      </c>
      <c r="L17" s="185" t="s">
        <v>153</v>
      </c>
      <c r="M17" s="185">
        <v>1</v>
      </c>
      <c r="N17" s="185" t="s">
        <v>152</v>
      </c>
    </row>
    <row r="18" spans="1:14" ht="15">
      <c r="A18" s="153" t="s">
        <v>556</v>
      </c>
      <c r="B18" s="164">
        <v>133</v>
      </c>
      <c r="C18" s="380">
        <v>22</v>
      </c>
      <c r="D18" s="367" t="s">
        <v>151</v>
      </c>
      <c r="E18" s="380">
        <v>1</v>
      </c>
      <c r="F18" s="185" t="s">
        <v>152</v>
      </c>
      <c r="G18" s="206">
        <f t="shared" si="0"/>
        <v>15</v>
      </c>
      <c r="H18" s="185" t="s">
        <v>153</v>
      </c>
      <c r="I18" s="185">
        <f t="shared" si="1"/>
        <v>0</v>
      </c>
      <c r="J18" s="378" t="s">
        <v>156</v>
      </c>
      <c r="K18" s="185">
        <v>7</v>
      </c>
      <c r="L18" s="185" t="s">
        <v>153</v>
      </c>
      <c r="M18" s="185">
        <v>1</v>
      </c>
      <c r="N18" s="185" t="s">
        <v>152</v>
      </c>
    </row>
    <row r="19" spans="1:14" ht="15">
      <c r="A19" s="153" t="s">
        <v>598</v>
      </c>
      <c r="B19" s="164">
        <v>68</v>
      </c>
      <c r="C19" s="380">
        <v>29</v>
      </c>
      <c r="D19" s="367" t="s">
        <v>151</v>
      </c>
      <c r="E19" s="380">
        <v>1</v>
      </c>
      <c r="F19" s="185" t="s">
        <v>152</v>
      </c>
      <c r="G19" s="206">
        <f t="shared" si="0"/>
        <v>16</v>
      </c>
      <c r="H19" s="185" t="s">
        <v>153</v>
      </c>
      <c r="I19" s="185">
        <f t="shared" si="1"/>
        <v>0</v>
      </c>
      <c r="J19" s="378" t="s">
        <v>152</v>
      </c>
      <c r="K19" s="185">
        <v>13</v>
      </c>
      <c r="L19" s="185" t="s">
        <v>153</v>
      </c>
      <c r="M19" s="185">
        <v>1</v>
      </c>
      <c r="N19" s="185" t="s">
        <v>152</v>
      </c>
    </row>
    <row r="20" spans="1:14" ht="15">
      <c r="A20" s="153" t="s">
        <v>559</v>
      </c>
      <c r="B20" s="164">
        <v>97</v>
      </c>
      <c r="C20" s="380">
        <v>27</v>
      </c>
      <c r="D20" s="367" t="s">
        <v>151</v>
      </c>
      <c r="E20" s="380">
        <v>1</v>
      </c>
      <c r="F20" s="185" t="s">
        <v>152</v>
      </c>
      <c r="G20" s="206">
        <f t="shared" si="0"/>
        <v>14</v>
      </c>
      <c r="H20" s="185" t="s">
        <v>153</v>
      </c>
      <c r="I20" s="185">
        <f t="shared" si="1"/>
        <v>1</v>
      </c>
      <c r="J20" s="378" t="s">
        <v>152</v>
      </c>
      <c r="K20" s="185">
        <v>13</v>
      </c>
      <c r="L20" s="185" t="s">
        <v>153</v>
      </c>
      <c r="M20" s="185">
        <v>0</v>
      </c>
      <c r="N20" s="185" t="s">
        <v>156</v>
      </c>
    </row>
    <row r="21" spans="1:14" ht="15">
      <c r="A21" s="153" t="s">
        <v>554</v>
      </c>
      <c r="B21" s="164">
        <v>177</v>
      </c>
      <c r="C21" s="380">
        <v>33</v>
      </c>
      <c r="D21" s="367" t="s">
        <v>151</v>
      </c>
      <c r="E21" s="380">
        <v>0</v>
      </c>
      <c r="F21" s="185" t="s">
        <v>156</v>
      </c>
      <c r="G21" s="206">
        <v>13</v>
      </c>
      <c r="H21" s="185" t="s">
        <v>153</v>
      </c>
      <c r="I21" s="185">
        <v>2</v>
      </c>
      <c r="J21" s="378" t="s">
        <v>156</v>
      </c>
      <c r="K21" s="185">
        <v>19</v>
      </c>
      <c r="L21" s="185" t="s">
        <v>153</v>
      </c>
      <c r="M21" s="185">
        <v>2</v>
      </c>
      <c r="N21" s="185" t="s">
        <v>156</v>
      </c>
    </row>
    <row r="22" spans="1:14" ht="15">
      <c r="A22" s="153" t="s">
        <v>560</v>
      </c>
      <c r="B22" s="164">
        <v>18</v>
      </c>
      <c r="C22" s="380">
        <v>28</v>
      </c>
      <c r="D22" s="367" t="s">
        <v>151</v>
      </c>
      <c r="E22" s="380">
        <v>1</v>
      </c>
      <c r="F22" s="185" t="s">
        <v>152</v>
      </c>
      <c r="G22" s="206">
        <v>15</v>
      </c>
      <c r="H22" s="185" t="s">
        <v>153</v>
      </c>
      <c r="I22" s="185">
        <v>3</v>
      </c>
      <c r="J22" s="378" t="s">
        <v>152</v>
      </c>
      <c r="K22" s="185">
        <v>12</v>
      </c>
      <c r="L22" s="185" t="s">
        <v>153</v>
      </c>
      <c r="M22" s="185">
        <v>2</v>
      </c>
      <c r="N22" s="185" t="s">
        <v>156</v>
      </c>
    </row>
    <row r="23" spans="1:14" ht="15">
      <c r="A23" s="153" t="s">
        <v>555</v>
      </c>
      <c r="B23" s="164">
        <v>127</v>
      </c>
      <c r="C23" s="380">
        <v>37</v>
      </c>
      <c r="D23" s="367" t="s">
        <v>151</v>
      </c>
      <c r="E23" s="380">
        <v>0</v>
      </c>
      <c r="F23" s="185" t="s">
        <v>156</v>
      </c>
      <c r="G23" s="206">
        <v>16</v>
      </c>
      <c r="H23" s="185" t="s">
        <v>153</v>
      </c>
      <c r="I23" s="185">
        <v>1</v>
      </c>
      <c r="J23" s="378" t="s">
        <v>156</v>
      </c>
      <c r="K23" s="185">
        <v>20</v>
      </c>
      <c r="L23" s="185" t="s">
        <v>153</v>
      </c>
      <c r="M23" s="185">
        <v>3</v>
      </c>
      <c r="N23" s="185" t="s">
        <v>156</v>
      </c>
    </row>
    <row r="24" spans="1:14" ht="15">
      <c r="A24" s="153" t="s">
        <v>561</v>
      </c>
      <c r="B24" s="164">
        <v>49</v>
      </c>
      <c r="C24" s="380">
        <v>28</v>
      </c>
      <c r="D24" s="367" t="s">
        <v>151</v>
      </c>
      <c r="E24" s="380">
        <v>3</v>
      </c>
      <c r="F24" s="185" t="s">
        <v>156</v>
      </c>
      <c r="G24" s="206">
        <f t="shared" si="0"/>
        <v>17</v>
      </c>
      <c r="H24" s="185" t="s">
        <v>153</v>
      </c>
      <c r="I24" s="185">
        <f t="shared" si="1"/>
        <v>2</v>
      </c>
      <c r="J24" s="378" t="s">
        <v>156</v>
      </c>
      <c r="K24" s="185">
        <v>11</v>
      </c>
      <c r="L24" s="185" t="s">
        <v>153</v>
      </c>
      <c r="M24" s="185">
        <v>1</v>
      </c>
      <c r="N24" s="185" t="s">
        <v>152</v>
      </c>
    </row>
    <row r="25" spans="1:14" ht="15">
      <c r="A25" s="153" t="s">
        <v>159</v>
      </c>
      <c r="B25" s="164">
        <v>167</v>
      </c>
      <c r="C25" s="380">
        <v>24</v>
      </c>
      <c r="D25" s="367" t="s">
        <v>151</v>
      </c>
      <c r="E25" s="380">
        <v>1</v>
      </c>
      <c r="F25" s="185" t="s">
        <v>152</v>
      </c>
      <c r="G25" s="206">
        <f t="shared" si="0"/>
        <v>14</v>
      </c>
      <c r="H25" s="185" t="s">
        <v>153</v>
      </c>
      <c r="I25" s="185">
        <f t="shared" si="1"/>
        <v>0</v>
      </c>
      <c r="J25" s="378" t="s">
        <v>156</v>
      </c>
      <c r="K25" s="185">
        <v>10</v>
      </c>
      <c r="L25" s="185" t="s">
        <v>153</v>
      </c>
      <c r="M25" s="185">
        <v>1</v>
      </c>
      <c r="N25" s="185" t="s">
        <v>152</v>
      </c>
    </row>
    <row r="26" spans="1:14" ht="15">
      <c r="A26" s="153" t="s">
        <v>415</v>
      </c>
      <c r="B26" s="164">
        <v>42</v>
      </c>
      <c r="C26" s="380">
        <v>19</v>
      </c>
      <c r="D26" s="367" t="s">
        <v>151</v>
      </c>
      <c r="E26" s="380">
        <v>3</v>
      </c>
      <c r="F26" s="185" t="s">
        <v>156</v>
      </c>
      <c r="G26" s="206">
        <f t="shared" si="0"/>
        <v>13</v>
      </c>
      <c r="H26" s="185" t="s">
        <v>153</v>
      </c>
      <c r="I26" s="185">
        <f t="shared" si="1"/>
        <v>1</v>
      </c>
      <c r="J26" s="378" t="s">
        <v>152</v>
      </c>
      <c r="K26" s="185">
        <v>6</v>
      </c>
      <c r="L26" s="185" t="s">
        <v>153</v>
      </c>
      <c r="M26" s="185">
        <v>2</v>
      </c>
      <c r="N26" s="185" t="s">
        <v>156</v>
      </c>
    </row>
    <row r="27" spans="1:14" ht="15">
      <c r="A27" s="153" t="s">
        <v>608</v>
      </c>
      <c r="B27" s="164">
        <v>43</v>
      </c>
      <c r="C27" s="380">
        <v>37</v>
      </c>
      <c r="D27" s="367" t="s">
        <v>151</v>
      </c>
      <c r="E27" s="380">
        <v>0</v>
      </c>
      <c r="F27" s="185" t="s">
        <v>156</v>
      </c>
      <c r="G27" s="206">
        <v>14</v>
      </c>
      <c r="H27" s="185" t="s">
        <v>153</v>
      </c>
      <c r="I27" s="185">
        <v>2</v>
      </c>
      <c r="J27" s="378" t="s">
        <v>156</v>
      </c>
      <c r="K27" s="185">
        <v>22</v>
      </c>
      <c r="L27" s="185" t="s">
        <v>153</v>
      </c>
      <c r="M27" s="185">
        <v>2</v>
      </c>
      <c r="N27" s="185" t="s">
        <v>156</v>
      </c>
    </row>
    <row r="28" spans="1:14" ht="15">
      <c r="A28" s="153" t="s">
        <v>610</v>
      </c>
      <c r="B28" s="164">
        <v>99</v>
      </c>
      <c r="C28" s="380">
        <v>19</v>
      </c>
      <c r="D28" s="367" t="s">
        <v>151</v>
      </c>
      <c r="E28" s="380">
        <v>1</v>
      </c>
      <c r="F28" s="185" t="s">
        <v>152</v>
      </c>
      <c r="G28" s="206">
        <v>10</v>
      </c>
      <c r="H28" s="185" t="s">
        <v>153</v>
      </c>
      <c r="I28" s="185">
        <v>3</v>
      </c>
      <c r="J28" s="378" t="s">
        <v>156</v>
      </c>
      <c r="K28" s="185">
        <v>8</v>
      </c>
      <c r="L28" s="185" t="s">
        <v>153</v>
      </c>
      <c r="M28" s="185">
        <v>2</v>
      </c>
      <c r="N28" s="185" t="s">
        <v>156</v>
      </c>
    </row>
    <row r="29" spans="1:14" ht="15">
      <c r="A29" s="153" t="s">
        <v>557</v>
      </c>
      <c r="B29" s="164">
        <v>110</v>
      </c>
      <c r="C29" s="380">
        <v>29</v>
      </c>
      <c r="D29" s="367" t="s">
        <v>151</v>
      </c>
      <c r="E29" s="380">
        <v>3</v>
      </c>
      <c r="F29" s="185" t="s">
        <v>156</v>
      </c>
      <c r="G29" s="206">
        <f t="shared" si="0"/>
        <v>17</v>
      </c>
      <c r="H29" s="185" t="s">
        <v>153</v>
      </c>
      <c r="I29" s="185">
        <f t="shared" si="1"/>
        <v>2</v>
      </c>
      <c r="J29" s="378" t="s">
        <v>156</v>
      </c>
      <c r="K29" s="185">
        <v>12</v>
      </c>
      <c r="L29" s="185" t="s">
        <v>153</v>
      </c>
      <c r="M29" s="185">
        <v>1</v>
      </c>
      <c r="N29" s="185" t="s">
        <v>152</v>
      </c>
    </row>
    <row r="30" spans="1:14" ht="15">
      <c r="A30" s="153" t="s">
        <v>160</v>
      </c>
      <c r="B30" s="164">
        <v>24</v>
      </c>
      <c r="C30" s="380">
        <v>24</v>
      </c>
      <c r="D30" s="367" t="s">
        <v>151</v>
      </c>
      <c r="E30" s="380">
        <v>1</v>
      </c>
      <c r="F30" s="185" t="s">
        <v>152</v>
      </c>
      <c r="G30" s="206">
        <f t="shared" si="0"/>
        <v>17</v>
      </c>
      <c r="H30" s="185" t="s">
        <v>153</v>
      </c>
      <c r="I30" s="185">
        <f t="shared" si="1"/>
        <v>0</v>
      </c>
      <c r="J30" s="378" t="s">
        <v>156</v>
      </c>
      <c r="K30" s="185">
        <v>7</v>
      </c>
      <c r="L30" s="185" t="s">
        <v>153</v>
      </c>
      <c r="M30" s="185">
        <v>1</v>
      </c>
      <c r="N30" s="185" t="s">
        <v>152</v>
      </c>
    </row>
    <row r="31" spans="1:14" ht="15">
      <c r="A31" s="153" t="s">
        <v>614</v>
      </c>
      <c r="B31" s="164">
        <v>40</v>
      </c>
      <c r="C31" s="380">
        <v>20</v>
      </c>
      <c r="D31" s="367" t="s">
        <v>151</v>
      </c>
      <c r="E31" s="380">
        <v>3</v>
      </c>
      <c r="F31" s="185" t="s">
        <v>156</v>
      </c>
      <c r="G31" s="206">
        <f t="shared" si="0"/>
        <v>11</v>
      </c>
      <c r="H31" s="185" t="s">
        <v>153</v>
      </c>
      <c r="I31" s="185">
        <f t="shared" si="1"/>
        <v>2</v>
      </c>
      <c r="J31" s="378" t="s">
        <v>156</v>
      </c>
      <c r="K31" s="185">
        <v>9</v>
      </c>
      <c r="L31" s="185" t="s">
        <v>153</v>
      </c>
      <c r="M31" s="185">
        <v>1</v>
      </c>
      <c r="N31" s="185" t="s">
        <v>152</v>
      </c>
    </row>
    <row r="32" spans="1:14" ht="15">
      <c r="A32" s="153" t="s">
        <v>616</v>
      </c>
      <c r="B32" s="164">
        <v>112</v>
      </c>
      <c r="C32" s="380">
        <v>29</v>
      </c>
      <c r="D32" s="367" t="s">
        <v>151</v>
      </c>
      <c r="E32" s="380">
        <v>1</v>
      </c>
      <c r="F32" s="185" t="s">
        <v>152</v>
      </c>
      <c r="G32" s="206">
        <f t="shared" si="0"/>
        <v>17</v>
      </c>
      <c r="H32" s="185" t="s">
        <v>153</v>
      </c>
      <c r="I32" s="185">
        <f t="shared" si="1"/>
        <v>0</v>
      </c>
      <c r="J32" s="378" t="s">
        <v>156</v>
      </c>
      <c r="K32" s="185">
        <v>12</v>
      </c>
      <c r="L32" s="185" t="s">
        <v>153</v>
      </c>
      <c r="M32" s="185">
        <v>1</v>
      </c>
      <c r="N32" s="185" t="s">
        <v>152</v>
      </c>
    </row>
    <row r="33" spans="1:14" ht="15">
      <c r="A33" s="153" t="s">
        <v>617</v>
      </c>
      <c r="B33" s="164">
        <v>169</v>
      </c>
      <c r="C33" s="380">
        <v>16</v>
      </c>
      <c r="D33" s="367" t="s">
        <v>151</v>
      </c>
      <c r="E33" s="380">
        <v>1</v>
      </c>
      <c r="F33" s="185" t="s">
        <v>152</v>
      </c>
      <c r="G33" s="206">
        <f t="shared" si="0"/>
        <v>8</v>
      </c>
      <c r="H33" s="185" t="s">
        <v>153</v>
      </c>
      <c r="I33" s="185">
        <f t="shared" si="1"/>
        <v>0</v>
      </c>
      <c r="J33" s="378" t="s">
        <v>156</v>
      </c>
      <c r="K33" s="185">
        <v>8</v>
      </c>
      <c r="L33" s="185" t="s">
        <v>153</v>
      </c>
      <c r="M33" s="185">
        <v>1</v>
      </c>
      <c r="N33" s="185" t="s">
        <v>152</v>
      </c>
    </row>
    <row r="34" spans="1:14" ht="15">
      <c r="A34" s="153" t="s">
        <v>161</v>
      </c>
      <c r="B34" s="164">
        <v>154</v>
      </c>
      <c r="C34" s="380">
        <v>26</v>
      </c>
      <c r="D34" s="367" t="s">
        <v>151</v>
      </c>
      <c r="E34" s="380">
        <v>3</v>
      </c>
      <c r="F34" s="185" t="s">
        <v>156</v>
      </c>
      <c r="G34" s="206">
        <f t="shared" si="0"/>
        <v>13</v>
      </c>
      <c r="H34" s="185" t="s">
        <v>153</v>
      </c>
      <c r="I34" s="185">
        <f t="shared" si="1"/>
        <v>0</v>
      </c>
      <c r="J34" s="378" t="s">
        <v>156</v>
      </c>
      <c r="K34" s="185">
        <v>13</v>
      </c>
      <c r="L34" s="185" t="s">
        <v>153</v>
      </c>
      <c r="M34" s="185">
        <v>3</v>
      </c>
      <c r="N34" s="185" t="s">
        <v>156</v>
      </c>
    </row>
    <row r="35" spans="1:14" ht="15">
      <c r="A35" s="153" t="s">
        <v>430</v>
      </c>
      <c r="B35" s="164">
        <v>56</v>
      </c>
      <c r="C35" s="380">
        <v>30</v>
      </c>
      <c r="D35" s="367" t="s">
        <v>153</v>
      </c>
      <c r="E35" s="380">
        <v>1</v>
      </c>
      <c r="F35" s="185" t="s">
        <v>152</v>
      </c>
      <c r="G35" s="206">
        <v>25</v>
      </c>
      <c r="H35" s="185" t="s">
        <v>153</v>
      </c>
      <c r="I35" s="185">
        <v>2</v>
      </c>
      <c r="J35" s="378" t="s">
        <v>156</v>
      </c>
      <c r="K35" s="185">
        <v>4</v>
      </c>
      <c r="L35" s="185" t="s">
        <v>153</v>
      </c>
      <c r="M35" s="185">
        <v>3</v>
      </c>
      <c r="N35" s="185" t="s">
        <v>156</v>
      </c>
    </row>
    <row r="36" spans="1:14" ht="15">
      <c r="A36" s="153" t="s">
        <v>162</v>
      </c>
      <c r="B36" s="164">
        <v>62</v>
      </c>
      <c r="C36" s="380">
        <v>29</v>
      </c>
      <c r="D36" s="367" t="s">
        <v>151</v>
      </c>
      <c r="E36" s="380">
        <v>3</v>
      </c>
      <c r="F36" s="185" t="s">
        <v>156</v>
      </c>
      <c r="G36" s="206">
        <f t="shared" si="0"/>
        <v>17</v>
      </c>
      <c r="H36" s="185" t="s">
        <v>153</v>
      </c>
      <c r="I36" s="185">
        <f t="shared" si="1"/>
        <v>0</v>
      </c>
      <c r="J36" s="378" t="s">
        <v>156</v>
      </c>
      <c r="K36" s="185">
        <v>12</v>
      </c>
      <c r="L36" s="185" t="s">
        <v>153</v>
      </c>
      <c r="M36" s="185">
        <v>3</v>
      </c>
      <c r="N36" s="185" t="s">
        <v>156</v>
      </c>
    </row>
    <row r="37" spans="1:14" ht="15">
      <c r="A37" s="153"/>
      <c r="B37" s="164"/>
      <c r="C37" s="380"/>
      <c r="D37" s="367"/>
      <c r="E37" s="380"/>
      <c r="F37" s="185"/>
      <c r="G37" s="206"/>
      <c r="H37" s="185"/>
      <c r="I37" s="185"/>
      <c r="J37" s="378"/>
      <c r="K37" s="185"/>
      <c r="L37" s="185"/>
      <c r="M37" s="185"/>
      <c r="N37" s="185"/>
    </row>
    <row r="38" spans="1:14" ht="15">
      <c r="A38" s="176" t="s">
        <v>163</v>
      </c>
      <c r="B38" s="302">
        <f>SUM(B39:B47)</f>
        <v>597</v>
      </c>
      <c r="C38" s="376">
        <v>6</v>
      </c>
      <c r="D38" s="301" t="s">
        <v>151</v>
      </c>
      <c r="E38" s="376">
        <v>2</v>
      </c>
      <c r="F38" s="176" t="s">
        <v>154</v>
      </c>
      <c r="G38" s="303">
        <f>C38-K38</f>
        <v>2</v>
      </c>
      <c r="H38" s="176" t="s">
        <v>153</v>
      </c>
      <c r="I38" s="176">
        <f>E38-M38</f>
        <v>2</v>
      </c>
      <c r="J38" s="300" t="s">
        <v>154</v>
      </c>
      <c r="K38" s="176">
        <v>4</v>
      </c>
      <c r="L38" s="176" t="s">
        <v>153</v>
      </c>
      <c r="M38" s="176">
        <v>0</v>
      </c>
      <c r="N38" s="176" t="s">
        <v>156</v>
      </c>
    </row>
    <row r="39" spans="1:14" ht="15">
      <c r="A39" s="82" t="s">
        <v>164</v>
      </c>
      <c r="B39" s="164">
        <v>46</v>
      </c>
      <c r="C39" s="380">
        <v>0</v>
      </c>
      <c r="D39" s="367" t="s">
        <v>151</v>
      </c>
      <c r="E39" s="380">
        <v>2</v>
      </c>
      <c r="F39" s="185" t="s">
        <v>156</v>
      </c>
      <c r="G39" s="206">
        <f aca="true" t="shared" si="2" ref="G39:G47">C39-K39</f>
        <v>0</v>
      </c>
      <c r="H39" s="185" t="s">
        <v>153</v>
      </c>
      <c r="I39" s="185">
        <f aca="true" t="shared" si="3" ref="I39:I47">E39-M39</f>
        <v>0</v>
      </c>
      <c r="J39" s="378" t="s">
        <v>156</v>
      </c>
      <c r="K39" s="185">
        <v>0</v>
      </c>
      <c r="L39" s="185" t="s">
        <v>153</v>
      </c>
      <c r="M39" s="185">
        <v>2</v>
      </c>
      <c r="N39" s="185" t="s">
        <v>156</v>
      </c>
    </row>
    <row r="40" spans="1:14" ht="15">
      <c r="A40" s="82" t="s">
        <v>324</v>
      </c>
      <c r="B40" s="164">
        <v>199</v>
      </c>
      <c r="C40" s="380">
        <v>5</v>
      </c>
      <c r="D40" s="367" t="s">
        <v>151</v>
      </c>
      <c r="E40" s="380">
        <v>2</v>
      </c>
      <c r="F40" s="185" t="s">
        <v>156</v>
      </c>
      <c r="G40" s="206">
        <f t="shared" si="2"/>
        <v>0</v>
      </c>
      <c r="H40" s="185" t="s">
        <v>153</v>
      </c>
      <c r="I40" s="185">
        <f t="shared" si="3"/>
        <v>2</v>
      </c>
      <c r="J40" s="378" t="s">
        <v>156</v>
      </c>
      <c r="K40" s="185">
        <v>5</v>
      </c>
      <c r="L40" s="185" t="s">
        <v>153</v>
      </c>
      <c r="M40" s="185">
        <v>0</v>
      </c>
      <c r="N40" s="185" t="s">
        <v>156</v>
      </c>
    </row>
    <row r="41" spans="1:14" ht="15">
      <c r="A41" s="153" t="s">
        <v>165</v>
      </c>
      <c r="B41" s="164">
        <v>55</v>
      </c>
      <c r="C41" s="380">
        <v>2</v>
      </c>
      <c r="D41" s="367" t="s">
        <v>151</v>
      </c>
      <c r="E41" s="380">
        <v>2</v>
      </c>
      <c r="F41" s="185" t="s">
        <v>154</v>
      </c>
      <c r="G41" s="206">
        <f t="shared" si="2"/>
        <v>0</v>
      </c>
      <c r="H41" s="185" t="s">
        <v>153</v>
      </c>
      <c r="I41" s="185">
        <f t="shared" si="3"/>
        <v>2</v>
      </c>
      <c r="J41" s="378" t="s">
        <v>156</v>
      </c>
      <c r="K41" s="185">
        <v>2</v>
      </c>
      <c r="L41" s="185" t="s">
        <v>153</v>
      </c>
      <c r="M41" s="185">
        <v>0</v>
      </c>
      <c r="N41" s="185" t="s">
        <v>156</v>
      </c>
    </row>
    <row r="42" spans="1:14" ht="15">
      <c r="A42" s="153" t="s">
        <v>167</v>
      </c>
      <c r="B42" s="164">
        <v>5</v>
      </c>
      <c r="C42" s="380">
        <v>0</v>
      </c>
      <c r="D42" s="367" t="s">
        <v>151</v>
      </c>
      <c r="E42" s="380">
        <v>1</v>
      </c>
      <c r="F42" s="185" t="s">
        <v>152</v>
      </c>
      <c r="G42" s="206">
        <f t="shared" si="2"/>
        <v>0</v>
      </c>
      <c r="H42" s="185" t="s">
        <v>153</v>
      </c>
      <c r="I42" s="185">
        <f t="shared" si="3"/>
        <v>0</v>
      </c>
      <c r="J42" s="378" t="s">
        <v>156</v>
      </c>
      <c r="K42" s="185">
        <v>0</v>
      </c>
      <c r="L42" s="185" t="s">
        <v>153</v>
      </c>
      <c r="M42" s="185">
        <v>1</v>
      </c>
      <c r="N42" s="185" t="s">
        <v>152</v>
      </c>
    </row>
    <row r="43" spans="1:14" ht="15">
      <c r="A43" s="153" t="s">
        <v>168</v>
      </c>
      <c r="B43" s="164">
        <v>43</v>
      </c>
      <c r="C43" s="380">
        <v>17</v>
      </c>
      <c r="D43" s="367" t="s">
        <v>153</v>
      </c>
      <c r="E43" s="380">
        <v>0</v>
      </c>
      <c r="F43" s="185" t="s">
        <v>154</v>
      </c>
      <c r="G43" s="206">
        <f t="shared" si="2"/>
        <v>8</v>
      </c>
      <c r="H43" s="185" t="s">
        <v>153</v>
      </c>
      <c r="I43" s="185">
        <f t="shared" si="3"/>
        <v>0</v>
      </c>
      <c r="J43" s="378" t="s">
        <v>156</v>
      </c>
      <c r="K43" s="185">
        <v>9</v>
      </c>
      <c r="L43" s="185" t="s">
        <v>153</v>
      </c>
      <c r="M43" s="185">
        <v>0</v>
      </c>
      <c r="N43" s="185" t="s">
        <v>156</v>
      </c>
    </row>
    <row r="44" spans="1:14" ht="15">
      <c r="A44" s="153" t="s">
        <v>169</v>
      </c>
      <c r="B44" s="164">
        <v>55</v>
      </c>
      <c r="C44" s="380">
        <v>3</v>
      </c>
      <c r="D44" s="367" t="s">
        <v>153</v>
      </c>
      <c r="E44" s="380">
        <v>0</v>
      </c>
      <c r="F44" s="185" t="s">
        <v>154</v>
      </c>
      <c r="G44" s="206">
        <v>0</v>
      </c>
      <c r="H44" s="185" t="s">
        <v>153</v>
      </c>
      <c r="I44" s="185">
        <v>1</v>
      </c>
      <c r="J44" s="378" t="s">
        <v>152</v>
      </c>
      <c r="K44" s="185">
        <v>2</v>
      </c>
      <c r="L44" s="185" t="s">
        <v>153</v>
      </c>
      <c r="M44" s="185">
        <v>3</v>
      </c>
      <c r="N44" s="185" t="s">
        <v>156</v>
      </c>
    </row>
    <row r="45" spans="1:14" ht="15">
      <c r="A45" s="153" t="s">
        <v>170</v>
      </c>
      <c r="B45" s="164">
        <v>141</v>
      </c>
      <c r="C45" s="380">
        <v>7</v>
      </c>
      <c r="D45" s="367" t="s">
        <v>153</v>
      </c>
      <c r="E45" s="380">
        <v>1</v>
      </c>
      <c r="F45" s="185" t="s">
        <v>152</v>
      </c>
      <c r="G45" s="206">
        <f t="shared" si="2"/>
        <v>3</v>
      </c>
      <c r="H45" s="185" t="s">
        <v>153</v>
      </c>
      <c r="I45" s="185">
        <f t="shared" si="3"/>
        <v>1</v>
      </c>
      <c r="J45" s="378" t="s">
        <v>152</v>
      </c>
      <c r="K45" s="185">
        <v>4</v>
      </c>
      <c r="L45" s="185" t="s">
        <v>153</v>
      </c>
      <c r="M45" s="185">
        <v>0</v>
      </c>
      <c r="N45" s="185" t="s">
        <v>156</v>
      </c>
    </row>
    <row r="46" spans="1:14" ht="15">
      <c r="A46" s="153" t="s">
        <v>171</v>
      </c>
      <c r="B46" s="164">
        <v>48</v>
      </c>
      <c r="C46" s="380">
        <v>14</v>
      </c>
      <c r="D46" s="367" t="s">
        <v>151</v>
      </c>
      <c r="E46" s="380">
        <v>1</v>
      </c>
      <c r="F46" s="185" t="s">
        <v>152</v>
      </c>
      <c r="G46" s="206">
        <f t="shared" si="2"/>
        <v>10</v>
      </c>
      <c r="H46" s="185" t="s">
        <v>153</v>
      </c>
      <c r="I46" s="185">
        <f t="shared" si="3"/>
        <v>1</v>
      </c>
      <c r="J46" s="378" t="s">
        <v>152</v>
      </c>
      <c r="K46" s="185">
        <v>4</v>
      </c>
      <c r="L46" s="185" t="s">
        <v>153</v>
      </c>
      <c r="M46" s="185">
        <v>0</v>
      </c>
      <c r="N46" s="185" t="s">
        <v>156</v>
      </c>
    </row>
    <row r="47" spans="1:14" ht="15">
      <c r="A47" s="153" t="s">
        <v>172</v>
      </c>
      <c r="B47" s="164">
        <v>5</v>
      </c>
      <c r="C47" s="380">
        <v>0</v>
      </c>
      <c r="D47" s="367" t="s">
        <v>151</v>
      </c>
      <c r="E47" s="380">
        <v>3</v>
      </c>
      <c r="F47" s="185" t="s">
        <v>154</v>
      </c>
      <c r="G47" s="206">
        <f t="shared" si="2"/>
        <v>0</v>
      </c>
      <c r="H47" s="185" t="s">
        <v>153</v>
      </c>
      <c r="I47" s="185">
        <f t="shared" si="3"/>
        <v>0</v>
      </c>
      <c r="J47" s="378" t="s">
        <v>156</v>
      </c>
      <c r="K47" s="185">
        <v>0</v>
      </c>
      <c r="L47" s="185" t="s">
        <v>153</v>
      </c>
      <c r="M47" s="185">
        <v>3</v>
      </c>
      <c r="N47" s="185" t="s">
        <v>156</v>
      </c>
    </row>
    <row r="48" spans="1:14" ht="15">
      <c r="A48" s="304" t="s">
        <v>173</v>
      </c>
      <c r="B48" s="381"/>
      <c r="C48" s="382"/>
      <c r="D48" s="383"/>
      <c r="E48" s="384"/>
      <c r="F48" s="383"/>
      <c r="G48" s="385"/>
      <c r="H48" s="304"/>
      <c r="I48" s="304"/>
      <c r="J48" s="373"/>
      <c r="K48" s="304"/>
      <c r="L48" s="304"/>
      <c r="M48" s="304"/>
      <c r="N48" s="304"/>
    </row>
    <row r="49" spans="1:14" ht="15">
      <c r="A49" s="80" t="s">
        <v>566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</row>
    <row r="50" ht="15">
      <c r="A50" s="101"/>
    </row>
    <row r="51" ht="15">
      <c r="A51" s="410"/>
    </row>
    <row r="52" ht="15">
      <c r="A52" s="410"/>
    </row>
    <row r="53" ht="15">
      <c r="A53" s="410"/>
    </row>
    <row r="54" ht="15">
      <c r="A54" s="410"/>
    </row>
    <row r="55" ht="15">
      <c r="A55" s="410"/>
    </row>
    <row r="56" ht="15">
      <c r="A56" s="80"/>
    </row>
  </sheetData>
  <mergeCells count="3">
    <mergeCell ref="A1:N1"/>
    <mergeCell ref="C7:F8"/>
    <mergeCell ref="K7:N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scale="55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6"/>
  <sheetViews>
    <sheetView zoomScale="55" zoomScaleNormal="55" workbookViewId="0" topLeftCell="A1">
      <selection activeCell="W42" sqref="W42"/>
    </sheetView>
  </sheetViews>
  <sheetFormatPr defaultColWidth="11.00390625" defaultRowHeight="12.75"/>
  <cols>
    <col min="1" max="1" width="62.421875" style="52" customWidth="1"/>
    <col min="2" max="2" width="20.140625" style="52" bestFit="1" customWidth="1"/>
    <col min="3" max="3" width="7.28125" style="52" customWidth="1"/>
    <col min="4" max="4" width="12.7109375" style="52" bestFit="1" customWidth="1"/>
    <col min="5" max="5" width="6.421875" style="52" customWidth="1"/>
    <col min="6" max="6" width="14.7109375" style="52" bestFit="1" customWidth="1"/>
    <col min="7" max="7" width="8.421875" style="52" customWidth="1"/>
    <col min="8" max="8" width="11.00390625" style="52" bestFit="1" customWidth="1"/>
    <col min="9" max="9" width="7.8515625" style="52" customWidth="1"/>
    <col min="10" max="10" width="14.7109375" style="52" bestFit="1" customWidth="1"/>
    <col min="11" max="11" width="7.00390625" style="52" customWidth="1"/>
    <col min="12" max="12" width="11.00390625" style="52" bestFit="1" customWidth="1"/>
    <col min="13" max="13" width="7.8515625" style="52" customWidth="1"/>
    <col min="14" max="14" width="14.7109375" style="52" bestFit="1" customWidth="1"/>
    <col min="15" max="16384" width="11.00390625" style="52" customWidth="1"/>
  </cols>
  <sheetData>
    <row r="1" spans="1:14" ht="15">
      <c r="A1" s="366" t="s">
        <v>41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ht="15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</row>
    <row r="3" spans="1:14" ht="15">
      <c r="A3" s="386" t="s">
        <v>144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</row>
    <row r="4" spans="1:14" ht="15">
      <c r="A4" s="386" t="s">
        <v>177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</row>
    <row r="5" spans="1:14" ht="15">
      <c r="A5" s="85"/>
      <c r="B5" s="387"/>
      <c r="C5" s="388"/>
      <c r="D5" s="389"/>
      <c r="E5" s="390"/>
      <c r="F5" s="389"/>
      <c r="G5" s="85"/>
      <c r="H5" s="85"/>
      <c r="I5" s="85"/>
      <c r="J5" s="85"/>
      <c r="K5" s="85"/>
      <c r="L5" s="85"/>
      <c r="M5" s="85"/>
      <c r="N5" s="85"/>
    </row>
    <row r="6" spans="1:14" ht="15">
      <c r="A6" s="391"/>
      <c r="B6" s="392"/>
      <c r="C6" s="393" t="s">
        <v>146</v>
      </c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</row>
    <row r="7" spans="1:14" ht="15">
      <c r="A7" s="395" t="s">
        <v>433</v>
      </c>
      <c r="B7" s="396" t="s">
        <v>147</v>
      </c>
      <c r="C7" s="397" t="s">
        <v>549</v>
      </c>
      <c r="D7" s="398"/>
      <c r="E7" s="398"/>
      <c r="F7" s="399"/>
      <c r="G7" s="400" t="s">
        <v>148</v>
      </c>
      <c r="H7" s="401"/>
      <c r="I7" s="401"/>
      <c r="J7" s="401"/>
      <c r="K7" s="402" t="s">
        <v>149</v>
      </c>
      <c r="L7" s="398"/>
      <c r="M7" s="398"/>
      <c r="N7" s="398"/>
    </row>
    <row r="8" spans="1:14" ht="15">
      <c r="A8" s="403"/>
      <c r="B8" s="404"/>
      <c r="C8" s="405"/>
      <c r="D8" s="406"/>
      <c r="E8" s="406"/>
      <c r="F8" s="407"/>
      <c r="G8" s="408" t="s">
        <v>150</v>
      </c>
      <c r="H8" s="409"/>
      <c r="I8" s="409"/>
      <c r="J8" s="409"/>
      <c r="K8" s="405"/>
      <c r="L8" s="406"/>
      <c r="M8" s="406"/>
      <c r="N8" s="406"/>
    </row>
    <row r="9" spans="1:14" ht="15">
      <c r="A9" s="153"/>
      <c r="B9" s="372"/>
      <c r="C9" s="368"/>
      <c r="D9" s="369"/>
      <c r="E9" s="370"/>
      <c r="F9" s="355"/>
      <c r="G9" s="374"/>
      <c r="H9" s="375"/>
      <c r="I9" s="375"/>
      <c r="J9" s="371"/>
      <c r="K9" s="375"/>
      <c r="L9" s="375"/>
      <c r="M9" s="375"/>
      <c r="N9" s="375"/>
    </row>
    <row r="10" spans="1:14" ht="15">
      <c r="A10" s="176" t="s">
        <v>549</v>
      </c>
      <c r="B10" s="302">
        <f>B12+B38</f>
        <v>3221</v>
      </c>
      <c r="C10" s="376">
        <v>9</v>
      </c>
      <c r="D10" s="301" t="s">
        <v>151</v>
      </c>
      <c r="E10" s="376">
        <v>1</v>
      </c>
      <c r="F10" s="176" t="s">
        <v>152</v>
      </c>
      <c r="G10" s="303">
        <f>C10-K10</f>
        <v>7</v>
      </c>
      <c r="H10" s="176" t="s">
        <v>153</v>
      </c>
      <c r="I10" s="176">
        <f>E10-M10</f>
        <v>0</v>
      </c>
      <c r="J10" s="300" t="s">
        <v>154</v>
      </c>
      <c r="K10" s="176">
        <v>2</v>
      </c>
      <c r="L10" s="176" t="s">
        <v>153</v>
      </c>
      <c r="M10" s="176">
        <v>1</v>
      </c>
      <c r="N10" s="176" t="s">
        <v>152</v>
      </c>
    </row>
    <row r="11" spans="1:14" ht="15">
      <c r="A11" s="153"/>
      <c r="B11" s="164"/>
      <c r="C11" s="377"/>
      <c r="D11" s="367"/>
      <c r="E11" s="301"/>
      <c r="F11" s="185"/>
      <c r="G11" s="206"/>
      <c r="H11" s="185"/>
      <c r="I11" s="185"/>
      <c r="J11" s="378"/>
      <c r="K11" s="185"/>
      <c r="L11" s="185"/>
      <c r="M11" s="185"/>
      <c r="N11" s="185"/>
    </row>
    <row r="12" spans="1:14" ht="15">
      <c r="A12" s="176" t="s">
        <v>155</v>
      </c>
      <c r="B12" s="302">
        <f>SUM(B13:B36)</f>
        <v>2095</v>
      </c>
      <c r="C12" s="379">
        <v>13</v>
      </c>
      <c r="D12" s="301" t="s">
        <v>151</v>
      </c>
      <c r="E12" s="376">
        <v>3</v>
      </c>
      <c r="F12" s="176" t="s">
        <v>154</v>
      </c>
      <c r="G12" s="303">
        <f>C12-K12</f>
        <v>11</v>
      </c>
      <c r="H12" s="176" t="s">
        <v>153</v>
      </c>
      <c r="I12" s="176">
        <f>E12-M12</f>
        <v>1</v>
      </c>
      <c r="J12" s="300" t="s">
        <v>154</v>
      </c>
      <c r="K12" s="176">
        <v>2</v>
      </c>
      <c r="L12" s="176" t="s">
        <v>153</v>
      </c>
      <c r="M12" s="176">
        <v>2</v>
      </c>
      <c r="N12" s="176" t="s">
        <v>156</v>
      </c>
    </row>
    <row r="13" spans="1:14" ht="15">
      <c r="A13" s="153" t="s">
        <v>550</v>
      </c>
      <c r="B13" s="164">
        <v>132</v>
      </c>
      <c r="C13" s="380">
        <v>12</v>
      </c>
      <c r="D13" s="367" t="s">
        <v>151</v>
      </c>
      <c r="E13" s="380">
        <v>3</v>
      </c>
      <c r="F13" s="185" t="s">
        <v>154</v>
      </c>
      <c r="G13" s="206">
        <f>C13-K13</f>
        <v>11</v>
      </c>
      <c r="H13" s="185" t="s">
        <v>153</v>
      </c>
      <c r="I13" s="185">
        <f>E13-M13</f>
        <v>0</v>
      </c>
      <c r="J13" s="378" t="s">
        <v>156</v>
      </c>
      <c r="K13" s="185">
        <v>1</v>
      </c>
      <c r="L13" s="185" t="s">
        <v>175</v>
      </c>
      <c r="M13" s="185">
        <v>3</v>
      </c>
      <c r="N13" s="185" t="s">
        <v>156</v>
      </c>
    </row>
    <row r="14" spans="1:14" ht="15">
      <c r="A14" s="153" t="s">
        <v>157</v>
      </c>
      <c r="B14" s="164">
        <v>176</v>
      </c>
      <c r="C14" s="380">
        <v>12</v>
      </c>
      <c r="D14" s="367" t="s">
        <v>151</v>
      </c>
      <c r="E14" s="380">
        <v>2</v>
      </c>
      <c r="F14" s="185" t="s">
        <v>156</v>
      </c>
      <c r="G14" s="206">
        <v>11</v>
      </c>
      <c r="H14" s="185" t="s">
        <v>153</v>
      </c>
      <c r="I14" s="185">
        <v>3</v>
      </c>
      <c r="J14" s="378" t="s">
        <v>156</v>
      </c>
      <c r="K14" s="185">
        <v>0</v>
      </c>
      <c r="L14" s="185" t="s">
        <v>175</v>
      </c>
      <c r="M14" s="185">
        <v>3</v>
      </c>
      <c r="N14" s="185" t="s">
        <v>156</v>
      </c>
    </row>
    <row r="15" spans="1:14" ht="15">
      <c r="A15" s="153" t="s">
        <v>406</v>
      </c>
      <c r="B15" s="164">
        <v>87</v>
      </c>
      <c r="C15" s="380">
        <v>14</v>
      </c>
      <c r="D15" s="367" t="s">
        <v>151</v>
      </c>
      <c r="E15" s="380">
        <v>0</v>
      </c>
      <c r="F15" s="185" t="s">
        <v>154</v>
      </c>
      <c r="G15" s="206">
        <v>11</v>
      </c>
      <c r="H15" s="185" t="s">
        <v>153</v>
      </c>
      <c r="I15" s="185">
        <v>3</v>
      </c>
      <c r="J15" s="378" t="s">
        <v>156</v>
      </c>
      <c r="K15" s="185">
        <v>2</v>
      </c>
      <c r="L15" s="185" t="s">
        <v>175</v>
      </c>
      <c r="M15" s="185">
        <v>1</v>
      </c>
      <c r="N15" s="185" t="s">
        <v>152</v>
      </c>
    </row>
    <row r="16" spans="1:14" ht="15">
      <c r="A16" s="153" t="s">
        <v>158</v>
      </c>
      <c r="B16" s="164">
        <v>77</v>
      </c>
      <c r="C16" s="380">
        <v>18</v>
      </c>
      <c r="D16" s="367" t="s">
        <v>151</v>
      </c>
      <c r="E16" s="380">
        <v>1</v>
      </c>
      <c r="F16" s="185" t="s">
        <v>152</v>
      </c>
      <c r="G16" s="206">
        <v>15</v>
      </c>
      <c r="H16" s="185" t="s">
        <v>153</v>
      </c>
      <c r="I16" s="185">
        <v>3</v>
      </c>
      <c r="J16" s="378" t="s">
        <v>156</v>
      </c>
      <c r="K16" s="185">
        <v>2</v>
      </c>
      <c r="L16" s="185" t="s">
        <v>153</v>
      </c>
      <c r="M16" s="185">
        <v>2</v>
      </c>
      <c r="N16" s="185" t="s">
        <v>156</v>
      </c>
    </row>
    <row r="17" spans="1:14" ht="15">
      <c r="A17" s="153" t="s">
        <v>553</v>
      </c>
      <c r="B17" s="164">
        <v>216</v>
      </c>
      <c r="C17" s="380">
        <v>25</v>
      </c>
      <c r="D17" s="367" t="s">
        <v>151</v>
      </c>
      <c r="E17" s="380">
        <v>2</v>
      </c>
      <c r="F17" s="185" t="s">
        <v>154</v>
      </c>
      <c r="G17" s="206">
        <v>18</v>
      </c>
      <c r="H17" s="185" t="s">
        <v>153</v>
      </c>
      <c r="I17" s="185">
        <v>3</v>
      </c>
      <c r="J17" s="378" t="s">
        <v>156</v>
      </c>
      <c r="K17" s="185">
        <v>6</v>
      </c>
      <c r="L17" s="185" t="s">
        <v>153</v>
      </c>
      <c r="M17" s="185">
        <v>3</v>
      </c>
      <c r="N17" s="185" t="s">
        <v>156</v>
      </c>
    </row>
    <row r="18" spans="1:14" ht="15">
      <c r="A18" s="153" t="s">
        <v>556</v>
      </c>
      <c r="B18" s="164">
        <v>204</v>
      </c>
      <c r="C18" s="380">
        <v>11</v>
      </c>
      <c r="D18" s="367" t="s">
        <v>151</v>
      </c>
      <c r="E18" s="380">
        <v>1</v>
      </c>
      <c r="F18" s="185" t="s">
        <v>152</v>
      </c>
      <c r="G18" s="206">
        <f aca="true" t="shared" si="0" ref="G18:G35">C18-K18</f>
        <v>9</v>
      </c>
      <c r="H18" s="185" t="s">
        <v>153</v>
      </c>
      <c r="I18" s="185">
        <f aca="true" t="shared" si="1" ref="I18:I35">E18-M18</f>
        <v>1</v>
      </c>
      <c r="J18" s="378" t="s">
        <v>156</v>
      </c>
      <c r="K18" s="185">
        <v>2</v>
      </c>
      <c r="L18" s="185" t="s">
        <v>153</v>
      </c>
      <c r="M18" s="185">
        <v>0</v>
      </c>
      <c r="N18" s="185" t="s">
        <v>156</v>
      </c>
    </row>
    <row r="19" spans="1:14" ht="15">
      <c r="A19" s="153" t="s">
        <v>598</v>
      </c>
      <c r="B19" s="164">
        <v>115</v>
      </c>
      <c r="C19" s="380">
        <v>15</v>
      </c>
      <c r="D19" s="367" t="s">
        <v>151</v>
      </c>
      <c r="E19" s="380">
        <v>0</v>
      </c>
      <c r="F19" s="185" t="s">
        <v>156</v>
      </c>
      <c r="G19" s="206">
        <f t="shared" si="0"/>
        <v>13</v>
      </c>
      <c r="H19" s="185" t="s">
        <v>153</v>
      </c>
      <c r="I19" s="185">
        <f t="shared" si="1"/>
        <v>0</v>
      </c>
      <c r="J19" s="378" t="s">
        <v>156</v>
      </c>
      <c r="K19" s="185">
        <v>2</v>
      </c>
      <c r="L19" s="185" t="s">
        <v>153</v>
      </c>
      <c r="M19" s="185">
        <v>0</v>
      </c>
      <c r="N19" s="185" t="s">
        <v>156</v>
      </c>
    </row>
    <row r="20" spans="1:14" ht="15">
      <c r="A20" s="153" t="s">
        <v>559</v>
      </c>
      <c r="B20" s="164">
        <v>121</v>
      </c>
      <c r="C20" s="380">
        <v>11</v>
      </c>
      <c r="D20" s="367" t="s">
        <v>151</v>
      </c>
      <c r="E20" s="380">
        <v>0</v>
      </c>
      <c r="F20" s="185" t="s">
        <v>154</v>
      </c>
      <c r="G20" s="206">
        <f t="shared" si="0"/>
        <v>10</v>
      </c>
      <c r="H20" s="185" t="s">
        <v>153</v>
      </c>
      <c r="I20" s="185">
        <f t="shared" si="1"/>
        <v>0</v>
      </c>
      <c r="J20" s="378" t="s">
        <v>156</v>
      </c>
      <c r="K20" s="185">
        <v>1</v>
      </c>
      <c r="L20" s="185" t="s">
        <v>175</v>
      </c>
      <c r="M20" s="185">
        <v>0</v>
      </c>
      <c r="N20" s="185" t="s">
        <v>156</v>
      </c>
    </row>
    <row r="21" spans="1:14" ht="15">
      <c r="A21" s="153" t="s">
        <v>554</v>
      </c>
      <c r="B21" s="164">
        <v>137</v>
      </c>
      <c r="C21" s="380">
        <v>13</v>
      </c>
      <c r="D21" s="367" t="s">
        <v>151</v>
      </c>
      <c r="E21" s="380">
        <v>3</v>
      </c>
      <c r="F21" s="185" t="s">
        <v>154</v>
      </c>
      <c r="G21" s="206">
        <f t="shared" si="0"/>
        <v>10</v>
      </c>
      <c r="H21" s="185" t="s">
        <v>153</v>
      </c>
      <c r="I21" s="185">
        <f t="shared" si="1"/>
        <v>2</v>
      </c>
      <c r="J21" s="378" t="s">
        <v>156</v>
      </c>
      <c r="K21" s="185">
        <v>3</v>
      </c>
      <c r="L21" s="185" t="s">
        <v>153</v>
      </c>
      <c r="M21" s="185">
        <v>1</v>
      </c>
      <c r="N21" s="185" t="s">
        <v>152</v>
      </c>
    </row>
    <row r="22" spans="1:14" ht="15">
      <c r="A22" s="153" t="s">
        <v>560</v>
      </c>
      <c r="B22" s="164">
        <v>19</v>
      </c>
      <c r="C22" s="380">
        <v>15</v>
      </c>
      <c r="D22" s="367" t="s">
        <v>151</v>
      </c>
      <c r="E22" s="380">
        <v>0</v>
      </c>
      <c r="F22" s="185" t="s">
        <v>156</v>
      </c>
      <c r="G22" s="206">
        <v>13</v>
      </c>
      <c r="H22" s="185" t="s">
        <v>153</v>
      </c>
      <c r="I22" s="185">
        <v>1</v>
      </c>
      <c r="J22" s="378" t="s">
        <v>156</v>
      </c>
      <c r="K22" s="185">
        <v>1</v>
      </c>
      <c r="L22" s="185" t="s">
        <v>153</v>
      </c>
      <c r="M22" s="185">
        <v>3</v>
      </c>
      <c r="N22" s="185" t="s">
        <v>156</v>
      </c>
    </row>
    <row r="23" spans="1:14" ht="15">
      <c r="A23" s="153" t="s">
        <v>555</v>
      </c>
      <c r="B23" s="164">
        <v>92</v>
      </c>
      <c r="C23" s="380">
        <v>17</v>
      </c>
      <c r="D23" s="367" t="s">
        <v>151</v>
      </c>
      <c r="E23" s="380">
        <v>1</v>
      </c>
      <c r="F23" s="185" t="s">
        <v>152</v>
      </c>
      <c r="G23" s="206">
        <f t="shared" si="0"/>
        <v>13</v>
      </c>
      <c r="H23" s="185" t="s">
        <v>153</v>
      </c>
      <c r="I23" s="185">
        <f t="shared" si="1"/>
        <v>0</v>
      </c>
      <c r="J23" s="378" t="s">
        <v>156</v>
      </c>
      <c r="K23" s="185">
        <v>4</v>
      </c>
      <c r="L23" s="185" t="s">
        <v>153</v>
      </c>
      <c r="M23" s="185">
        <v>1</v>
      </c>
      <c r="N23" s="185" t="s">
        <v>152</v>
      </c>
    </row>
    <row r="24" spans="1:14" ht="15">
      <c r="A24" s="153" t="s">
        <v>561</v>
      </c>
      <c r="B24" s="164">
        <v>21</v>
      </c>
      <c r="C24" s="380">
        <v>11</v>
      </c>
      <c r="D24" s="367" t="s">
        <v>151</v>
      </c>
      <c r="E24" s="380">
        <v>0</v>
      </c>
      <c r="F24" s="185" t="s">
        <v>156</v>
      </c>
      <c r="G24" s="206">
        <f t="shared" si="0"/>
        <v>8</v>
      </c>
      <c r="H24" s="185" t="s">
        <v>153</v>
      </c>
      <c r="I24" s="185">
        <f t="shared" si="1"/>
        <v>0</v>
      </c>
      <c r="J24" s="378" t="s">
        <v>156</v>
      </c>
      <c r="K24" s="185">
        <v>3</v>
      </c>
      <c r="L24" s="185" t="s">
        <v>153</v>
      </c>
      <c r="M24" s="185">
        <v>0</v>
      </c>
      <c r="N24" s="185" t="s">
        <v>156</v>
      </c>
    </row>
    <row r="25" spans="1:14" ht="15">
      <c r="A25" s="153" t="s">
        <v>159</v>
      </c>
      <c r="B25" s="164">
        <v>157</v>
      </c>
      <c r="C25" s="380">
        <v>7</v>
      </c>
      <c r="D25" s="367" t="s">
        <v>151</v>
      </c>
      <c r="E25" s="380">
        <v>1</v>
      </c>
      <c r="F25" s="185" t="s">
        <v>152</v>
      </c>
      <c r="G25" s="206">
        <f t="shared" si="0"/>
        <v>6</v>
      </c>
      <c r="H25" s="185" t="s">
        <v>153</v>
      </c>
      <c r="I25" s="185">
        <f t="shared" si="1"/>
        <v>1</v>
      </c>
      <c r="J25" s="378" t="s">
        <v>156</v>
      </c>
      <c r="K25" s="185">
        <v>1</v>
      </c>
      <c r="L25" s="185" t="s">
        <v>175</v>
      </c>
      <c r="M25" s="185">
        <v>0</v>
      </c>
      <c r="N25" s="185" t="s">
        <v>156</v>
      </c>
    </row>
    <row r="26" spans="1:14" ht="15">
      <c r="A26" s="153" t="s">
        <v>415</v>
      </c>
      <c r="B26" s="164">
        <v>32</v>
      </c>
      <c r="C26" s="380">
        <v>10</v>
      </c>
      <c r="D26" s="367" t="s">
        <v>151</v>
      </c>
      <c r="E26" s="380">
        <v>0</v>
      </c>
      <c r="F26" s="185" t="s">
        <v>156</v>
      </c>
      <c r="G26" s="206">
        <v>9</v>
      </c>
      <c r="H26" s="185" t="s">
        <v>153</v>
      </c>
      <c r="I26" s="185">
        <v>1</v>
      </c>
      <c r="J26" s="378" t="s">
        <v>156</v>
      </c>
      <c r="K26" s="185">
        <v>0</v>
      </c>
      <c r="L26" s="185" t="s">
        <v>153</v>
      </c>
      <c r="M26" s="185">
        <v>3</v>
      </c>
      <c r="N26" s="185" t="s">
        <v>156</v>
      </c>
    </row>
    <row r="27" spans="1:14" ht="15">
      <c r="A27" s="153" t="s">
        <v>608</v>
      </c>
      <c r="B27" s="164">
        <v>40</v>
      </c>
      <c r="C27" s="380">
        <v>15</v>
      </c>
      <c r="D27" s="367" t="s">
        <v>151</v>
      </c>
      <c r="E27" s="380">
        <v>3</v>
      </c>
      <c r="F27" s="185" t="s">
        <v>156</v>
      </c>
      <c r="G27" s="206">
        <f t="shared" si="0"/>
        <v>11</v>
      </c>
      <c r="H27" s="185" t="s">
        <v>153</v>
      </c>
      <c r="I27" s="185">
        <f t="shared" si="1"/>
        <v>2</v>
      </c>
      <c r="J27" s="378" t="s">
        <v>156</v>
      </c>
      <c r="K27" s="185">
        <v>4</v>
      </c>
      <c r="L27" s="185" t="s">
        <v>153</v>
      </c>
      <c r="M27" s="185">
        <v>1</v>
      </c>
      <c r="N27" s="185" t="s">
        <v>152</v>
      </c>
    </row>
    <row r="28" spans="1:14" ht="15">
      <c r="A28" s="153" t="s">
        <v>610</v>
      </c>
      <c r="B28" s="164">
        <v>90</v>
      </c>
      <c r="C28" s="380">
        <v>9</v>
      </c>
      <c r="D28" s="367" t="s">
        <v>151</v>
      </c>
      <c r="E28" s="380">
        <v>2</v>
      </c>
      <c r="F28" s="185" t="s">
        <v>156</v>
      </c>
      <c r="G28" s="206">
        <f t="shared" si="0"/>
        <v>6</v>
      </c>
      <c r="H28" s="185" t="s">
        <v>153</v>
      </c>
      <c r="I28" s="185">
        <f t="shared" si="1"/>
        <v>2</v>
      </c>
      <c r="J28" s="378" t="s">
        <v>156</v>
      </c>
      <c r="K28" s="185">
        <v>3</v>
      </c>
      <c r="L28" s="185" t="s">
        <v>153</v>
      </c>
      <c r="M28" s="185">
        <v>0</v>
      </c>
      <c r="N28" s="185" t="s">
        <v>156</v>
      </c>
    </row>
    <row r="29" spans="1:14" ht="15">
      <c r="A29" s="153" t="s">
        <v>557</v>
      </c>
      <c r="B29" s="164">
        <v>86</v>
      </c>
      <c r="C29" s="380">
        <v>16</v>
      </c>
      <c r="D29" s="367" t="s">
        <v>151</v>
      </c>
      <c r="E29" s="380">
        <v>2</v>
      </c>
      <c r="F29" s="185" t="s">
        <v>156</v>
      </c>
      <c r="G29" s="206">
        <v>12</v>
      </c>
      <c r="H29" s="185" t="s">
        <v>153</v>
      </c>
      <c r="I29" s="185">
        <v>3</v>
      </c>
      <c r="J29" s="378" t="s">
        <v>156</v>
      </c>
      <c r="K29" s="185">
        <v>3</v>
      </c>
      <c r="L29" s="185" t="s">
        <v>153</v>
      </c>
      <c r="M29" s="185">
        <v>3</v>
      </c>
      <c r="N29" s="185" t="s">
        <v>156</v>
      </c>
    </row>
    <row r="30" spans="1:14" ht="15">
      <c r="A30" s="153" t="s">
        <v>160</v>
      </c>
      <c r="B30" s="164">
        <v>37</v>
      </c>
      <c r="C30" s="380">
        <v>17</v>
      </c>
      <c r="D30" s="367" t="s">
        <v>151</v>
      </c>
      <c r="E30" s="380">
        <v>2</v>
      </c>
      <c r="F30" s="185" t="s">
        <v>156</v>
      </c>
      <c r="G30" s="206">
        <v>16</v>
      </c>
      <c r="H30" s="185" t="s">
        <v>153</v>
      </c>
      <c r="I30" s="185">
        <v>3</v>
      </c>
      <c r="J30" s="378" t="s">
        <v>156</v>
      </c>
      <c r="K30" s="185">
        <v>0</v>
      </c>
      <c r="L30" s="185" t="s">
        <v>153</v>
      </c>
      <c r="M30" s="185">
        <v>3</v>
      </c>
      <c r="N30" s="185" t="s">
        <v>156</v>
      </c>
    </row>
    <row r="31" spans="1:14" ht="15">
      <c r="A31" s="153" t="s">
        <v>614</v>
      </c>
      <c r="B31" s="164">
        <v>28</v>
      </c>
      <c r="C31" s="380">
        <v>8</v>
      </c>
      <c r="D31" s="367" t="s">
        <v>151</v>
      </c>
      <c r="E31" s="380">
        <v>3</v>
      </c>
      <c r="F31" s="185" t="s">
        <v>156</v>
      </c>
      <c r="G31" s="206">
        <f t="shared" si="0"/>
        <v>6</v>
      </c>
      <c r="H31" s="185" t="s">
        <v>153</v>
      </c>
      <c r="I31" s="185">
        <f t="shared" si="1"/>
        <v>3</v>
      </c>
      <c r="J31" s="378" t="s">
        <v>156</v>
      </c>
      <c r="K31" s="185">
        <v>2</v>
      </c>
      <c r="L31" s="185" t="s">
        <v>153</v>
      </c>
      <c r="M31" s="185">
        <v>0</v>
      </c>
      <c r="N31" s="185" t="s">
        <v>156</v>
      </c>
    </row>
    <row r="32" spans="1:14" ht="15">
      <c r="A32" s="153" t="s">
        <v>616</v>
      </c>
      <c r="B32" s="164">
        <v>22</v>
      </c>
      <c r="C32" s="380">
        <v>11</v>
      </c>
      <c r="D32" s="367" t="s">
        <v>151</v>
      </c>
      <c r="E32" s="380">
        <v>1</v>
      </c>
      <c r="F32" s="185" t="s">
        <v>152</v>
      </c>
      <c r="G32" s="206">
        <v>9</v>
      </c>
      <c r="H32" s="185" t="s">
        <v>153</v>
      </c>
      <c r="I32" s="185">
        <v>3</v>
      </c>
      <c r="J32" s="378" t="s">
        <v>156</v>
      </c>
      <c r="K32" s="185">
        <v>1</v>
      </c>
      <c r="L32" s="185" t="s">
        <v>175</v>
      </c>
      <c r="M32" s="185">
        <v>2</v>
      </c>
      <c r="N32" s="185" t="s">
        <v>156</v>
      </c>
    </row>
    <row r="33" spans="1:14" ht="15">
      <c r="A33" s="153" t="s">
        <v>617</v>
      </c>
      <c r="B33" s="164">
        <v>53</v>
      </c>
      <c r="C33" s="380">
        <v>10</v>
      </c>
      <c r="D33" s="367" t="s">
        <v>151</v>
      </c>
      <c r="E33" s="380">
        <v>3</v>
      </c>
      <c r="F33" s="185" t="s">
        <v>156</v>
      </c>
      <c r="G33" s="206">
        <f t="shared" si="0"/>
        <v>9</v>
      </c>
      <c r="H33" s="185" t="s">
        <v>153</v>
      </c>
      <c r="I33" s="185">
        <f t="shared" si="1"/>
        <v>2</v>
      </c>
      <c r="J33" s="378" t="s">
        <v>156</v>
      </c>
      <c r="K33" s="185">
        <v>1</v>
      </c>
      <c r="L33" s="185" t="s">
        <v>175</v>
      </c>
      <c r="M33" s="185">
        <v>1</v>
      </c>
      <c r="N33" s="185" t="s">
        <v>152</v>
      </c>
    </row>
    <row r="34" spans="1:14" ht="15">
      <c r="A34" s="153" t="s">
        <v>161</v>
      </c>
      <c r="B34" s="164">
        <v>46</v>
      </c>
      <c r="C34" s="380">
        <v>12</v>
      </c>
      <c r="D34" s="367" t="s">
        <v>151</v>
      </c>
      <c r="E34" s="380">
        <v>3</v>
      </c>
      <c r="F34" s="185" t="s">
        <v>156</v>
      </c>
      <c r="G34" s="206">
        <f t="shared" si="0"/>
        <v>8</v>
      </c>
      <c r="H34" s="185" t="s">
        <v>153</v>
      </c>
      <c r="I34" s="185">
        <f t="shared" si="1"/>
        <v>3</v>
      </c>
      <c r="J34" s="378" t="s">
        <v>156</v>
      </c>
      <c r="K34" s="185">
        <v>4</v>
      </c>
      <c r="L34" s="185" t="s">
        <v>153</v>
      </c>
      <c r="M34" s="185">
        <v>0</v>
      </c>
      <c r="N34" s="185" t="s">
        <v>156</v>
      </c>
    </row>
    <row r="35" spans="1:14" ht="15">
      <c r="A35" s="153" t="s">
        <v>430</v>
      </c>
      <c r="B35" s="164">
        <v>3</v>
      </c>
      <c r="C35" s="380">
        <v>16</v>
      </c>
      <c r="D35" s="367" t="s">
        <v>153</v>
      </c>
      <c r="E35" s="380">
        <v>1</v>
      </c>
      <c r="F35" s="185" t="s">
        <v>152</v>
      </c>
      <c r="G35" s="206">
        <f t="shared" si="0"/>
        <v>11</v>
      </c>
      <c r="H35" s="185" t="s">
        <v>153</v>
      </c>
      <c r="I35" s="185">
        <f t="shared" si="1"/>
        <v>0</v>
      </c>
      <c r="J35" s="378" t="s">
        <v>156</v>
      </c>
      <c r="K35" s="185">
        <v>5</v>
      </c>
      <c r="L35" s="185" t="s">
        <v>153</v>
      </c>
      <c r="M35" s="185">
        <v>1</v>
      </c>
      <c r="N35" s="185" t="s">
        <v>152</v>
      </c>
    </row>
    <row r="36" spans="1:14" ht="15">
      <c r="A36" s="153" t="s">
        <v>162</v>
      </c>
      <c r="B36" s="164">
        <v>104</v>
      </c>
      <c r="C36" s="380">
        <v>10</v>
      </c>
      <c r="D36" s="367" t="s">
        <v>151</v>
      </c>
      <c r="E36" s="380">
        <v>0</v>
      </c>
      <c r="F36" s="185" t="s">
        <v>154</v>
      </c>
      <c r="G36" s="206">
        <v>7</v>
      </c>
      <c r="H36" s="185" t="s">
        <v>153</v>
      </c>
      <c r="I36" s="185">
        <v>2</v>
      </c>
      <c r="J36" s="378" t="s">
        <v>156</v>
      </c>
      <c r="K36" s="185">
        <v>2</v>
      </c>
      <c r="L36" s="185" t="s">
        <v>175</v>
      </c>
      <c r="M36" s="185">
        <v>2</v>
      </c>
      <c r="N36" s="185" t="s">
        <v>156</v>
      </c>
    </row>
    <row r="37" spans="1:14" ht="15">
      <c r="A37" s="153"/>
      <c r="B37" s="164"/>
      <c r="C37" s="380"/>
      <c r="D37" s="367"/>
      <c r="E37" s="380"/>
      <c r="F37" s="185"/>
      <c r="G37" s="206"/>
      <c r="H37" s="185"/>
      <c r="I37" s="185"/>
      <c r="J37" s="378"/>
      <c r="K37" s="185"/>
      <c r="L37" s="185"/>
      <c r="M37" s="185"/>
      <c r="N37" s="185"/>
    </row>
    <row r="38" spans="1:14" ht="15">
      <c r="A38" s="176" t="s">
        <v>163</v>
      </c>
      <c r="B38" s="302">
        <f>SUM(B39:B47)</f>
        <v>1126</v>
      </c>
      <c r="C38" s="376">
        <v>1</v>
      </c>
      <c r="D38" s="301" t="s">
        <v>175</v>
      </c>
      <c r="E38" s="376">
        <v>2</v>
      </c>
      <c r="F38" s="176" t="s">
        <v>154</v>
      </c>
      <c r="G38" s="303">
        <f>C38-K38</f>
        <v>0</v>
      </c>
      <c r="H38" s="176" t="s">
        <v>153</v>
      </c>
      <c r="I38" s="176">
        <f>E38-M38</f>
        <v>1</v>
      </c>
      <c r="J38" s="300" t="s">
        <v>154</v>
      </c>
      <c r="K38" s="176">
        <v>1</v>
      </c>
      <c r="L38" s="176" t="s">
        <v>153</v>
      </c>
      <c r="M38" s="176">
        <v>1</v>
      </c>
      <c r="N38" s="176" t="s">
        <v>152</v>
      </c>
    </row>
    <row r="39" spans="1:14" ht="15">
      <c r="A39" s="82" t="s">
        <v>164</v>
      </c>
      <c r="B39" s="164">
        <v>120</v>
      </c>
      <c r="C39" s="380">
        <v>0</v>
      </c>
      <c r="D39" s="367" t="s">
        <v>151</v>
      </c>
      <c r="E39" s="380">
        <v>1</v>
      </c>
      <c r="F39" s="185" t="s">
        <v>152</v>
      </c>
      <c r="G39" s="206">
        <f aca="true" t="shared" si="2" ref="G39:G47">C39-K39</f>
        <v>0</v>
      </c>
      <c r="H39" s="185" t="s">
        <v>153</v>
      </c>
      <c r="I39" s="185">
        <f aca="true" t="shared" si="3" ref="I39:I47">E39-M39</f>
        <v>0</v>
      </c>
      <c r="J39" s="378" t="s">
        <v>156</v>
      </c>
      <c r="K39" s="185">
        <v>0</v>
      </c>
      <c r="L39" s="185" t="s">
        <v>153</v>
      </c>
      <c r="M39" s="185">
        <v>1</v>
      </c>
      <c r="N39" s="185" t="s">
        <v>152</v>
      </c>
    </row>
    <row r="40" spans="1:14" ht="15">
      <c r="A40" s="82" t="s">
        <v>324</v>
      </c>
      <c r="B40" s="164">
        <v>481</v>
      </c>
      <c r="C40" s="380">
        <v>2</v>
      </c>
      <c r="D40" s="367" t="s">
        <v>151</v>
      </c>
      <c r="E40" s="380">
        <v>1</v>
      </c>
      <c r="F40" s="185" t="s">
        <v>152</v>
      </c>
      <c r="G40" s="206">
        <f t="shared" si="2"/>
        <v>0</v>
      </c>
      <c r="H40" s="185" t="s">
        <v>153</v>
      </c>
      <c r="I40" s="185">
        <f t="shared" si="3"/>
        <v>1</v>
      </c>
      <c r="J40" s="378" t="s">
        <v>156</v>
      </c>
      <c r="K40" s="185">
        <v>2</v>
      </c>
      <c r="L40" s="185" t="s">
        <v>153</v>
      </c>
      <c r="M40" s="185">
        <v>0</v>
      </c>
      <c r="N40" s="185" t="s">
        <v>154</v>
      </c>
    </row>
    <row r="41" spans="1:14" ht="15">
      <c r="A41" s="153" t="s">
        <v>165</v>
      </c>
      <c r="B41" s="164">
        <v>122</v>
      </c>
      <c r="C41" s="380">
        <v>0</v>
      </c>
      <c r="D41" s="367" t="s">
        <v>151</v>
      </c>
      <c r="E41" s="380">
        <v>3</v>
      </c>
      <c r="F41" s="185" t="s">
        <v>156</v>
      </c>
      <c r="G41" s="206">
        <f t="shared" si="2"/>
        <v>0</v>
      </c>
      <c r="H41" s="185" t="s">
        <v>153</v>
      </c>
      <c r="I41" s="185">
        <f t="shared" si="3"/>
        <v>0</v>
      </c>
      <c r="J41" s="378" t="s">
        <v>156</v>
      </c>
      <c r="K41" s="185">
        <v>0</v>
      </c>
      <c r="L41" s="185" t="s">
        <v>153</v>
      </c>
      <c r="M41" s="185">
        <v>3</v>
      </c>
      <c r="N41" s="185" t="s">
        <v>154</v>
      </c>
    </row>
    <row r="42" spans="1:14" ht="15">
      <c r="A42" s="153" t="s">
        <v>167</v>
      </c>
      <c r="B42" s="164">
        <v>24</v>
      </c>
      <c r="C42" s="380">
        <v>0</v>
      </c>
      <c r="D42" s="367" t="s">
        <v>151</v>
      </c>
      <c r="E42" s="380">
        <v>1</v>
      </c>
      <c r="F42" s="185" t="s">
        <v>152</v>
      </c>
      <c r="G42" s="206">
        <f t="shared" si="2"/>
        <v>0</v>
      </c>
      <c r="H42" s="185" t="s">
        <v>153</v>
      </c>
      <c r="I42" s="185">
        <f t="shared" si="3"/>
        <v>0</v>
      </c>
      <c r="J42" s="378" t="s">
        <v>156</v>
      </c>
      <c r="K42" s="185">
        <v>0</v>
      </c>
      <c r="L42" s="185" t="s">
        <v>153</v>
      </c>
      <c r="M42" s="185">
        <v>1</v>
      </c>
      <c r="N42" s="185" t="s">
        <v>152</v>
      </c>
    </row>
    <row r="43" spans="1:14" ht="15">
      <c r="A43" s="153" t="s">
        <v>168</v>
      </c>
      <c r="B43" s="164">
        <v>138</v>
      </c>
      <c r="C43" s="380">
        <v>1</v>
      </c>
      <c r="D43" s="367" t="s">
        <v>166</v>
      </c>
      <c r="E43" s="380">
        <v>0</v>
      </c>
      <c r="F43" s="185" t="s">
        <v>156</v>
      </c>
      <c r="G43" s="206">
        <v>0</v>
      </c>
      <c r="H43" s="185" t="s">
        <v>153</v>
      </c>
      <c r="I43" s="185">
        <v>2</v>
      </c>
      <c r="J43" s="378" t="s">
        <v>156</v>
      </c>
      <c r="K43" s="185">
        <v>0</v>
      </c>
      <c r="L43" s="185" t="s">
        <v>153</v>
      </c>
      <c r="M43" s="185">
        <v>2</v>
      </c>
      <c r="N43" s="185" t="s">
        <v>154</v>
      </c>
    </row>
    <row r="44" spans="1:14" ht="15">
      <c r="A44" s="153" t="s">
        <v>169</v>
      </c>
      <c r="B44" s="164">
        <v>147</v>
      </c>
      <c r="C44" s="380">
        <v>1</v>
      </c>
      <c r="D44" s="367" t="s">
        <v>166</v>
      </c>
      <c r="E44" s="380">
        <v>1</v>
      </c>
      <c r="F44" s="185" t="s">
        <v>152</v>
      </c>
      <c r="G44" s="206">
        <f t="shared" si="2"/>
        <v>0</v>
      </c>
      <c r="H44" s="185" t="s">
        <v>153</v>
      </c>
      <c r="I44" s="185">
        <f t="shared" si="3"/>
        <v>0</v>
      </c>
      <c r="J44" s="378" t="s">
        <v>156</v>
      </c>
      <c r="K44" s="185">
        <v>1</v>
      </c>
      <c r="L44" s="185" t="s">
        <v>175</v>
      </c>
      <c r="M44" s="185">
        <v>1</v>
      </c>
      <c r="N44" s="185" t="s">
        <v>152</v>
      </c>
    </row>
    <row r="45" spans="1:14" ht="15">
      <c r="A45" s="153" t="s">
        <v>170</v>
      </c>
      <c r="B45" s="164">
        <v>18</v>
      </c>
      <c r="C45" s="380">
        <v>2</v>
      </c>
      <c r="D45" s="367" t="s">
        <v>151</v>
      </c>
      <c r="E45" s="380">
        <v>1</v>
      </c>
      <c r="F45" s="185" t="s">
        <v>152</v>
      </c>
      <c r="G45" s="206">
        <v>1</v>
      </c>
      <c r="H45" s="185" t="s">
        <v>175</v>
      </c>
      <c r="I45" s="185">
        <v>2</v>
      </c>
      <c r="J45" s="378" t="s">
        <v>156</v>
      </c>
      <c r="K45" s="185">
        <v>0</v>
      </c>
      <c r="L45" s="185" t="s">
        <v>153</v>
      </c>
      <c r="M45" s="185">
        <v>3</v>
      </c>
      <c r="N45" s="185" t="s">
        <v>154</v>
      </c>
    </row>
    <row r="46" spans="1:14" ht="15">
      <c r="A46" s="153" t="s">
        <v>171</v>
      </c>
      <c r="B46" s="164">
        <v>45</v>
      </c>
      <c r="C46" s="380">
        <v>3</v>
      </c>
      <c r="D46" s="367" t="s">
        <v>151</v>
      </c>
      <c r="E46" s="380">
        <v>3</v>
      </c>
      <c r="F46" s="185" t="s">
        <v>156</v>
      </c>
      <c r="G46" s="206">
        <f t="shared" si="2"/>
        <v>1</v>
      </c>
      <c r="H46" s="185" t="s">
        <v>175</v>
      </c>
      <c r="I46" s="185">
        <f t="shared" si="3"/>
        <v>1</v>
      </c>
      <c r="J46" s="378" t="s">
        <v>156</v>
      </c>
      <c r="K46" s="185">
        <v>2</v>
      </c>
      <c r="L46" s="185" t="s">
        <v>153</v>
      </c>
      <c r="M46" s="185">
        <v>2</v>
      </c>
      <c r="N46" s="185" t="s">
        <v>154</v>
      </c>
    </row>
    <row r="47" spans="1:14" ht="15">
      <c r="A47" s="153" t="s">
        <v>172</v>
      </c>
      <c r="B47" s="164">
        <v>31</v>
      </c>
      <c r="C47" s="380">
        <v>0</v>
      </c>
      <c r="D47" s="367" t="s">
        <v>151</v>
      </c>
      <c r="E47" s="380">
        <v>2</v>
      </c>
      <c r="F47" s="185" t="s">
        <v>156</v>
      </c>
      <c r="G47" s="206">
        <f t="shared" si="2"/>
        <v>0</v>
      </c>
      <c r="H47" s="185" t="s">
        <v>153</v>
      </c>
      <c r="I47" s="185">
        <f t="shared" si="3"/>
        <v>1</v>
      </c>
      <c r="J47" s="378" t="s">
        <v>156</v>
      </c>
      <c r="K47" s="185">
        <v>0</v>
      </c>
      <c r="L47" s="185" t="s">
        <v>153</v>
      </c>
      <c r="M47" s="185">
        <v>1</v>
      </c>
      <c r="N47" s="185" t="s">
        <v>152</v>
      </c>
    </row>
    <row r="48" spans="1:14" ht="15">
      <c r="A48" s="304" t="s">
        <v>173</v>
      </c>
      <c r="B48" s="381"/>
      <c r="C48" s="382"/>
      <c r="D48" s="383"/>
      <c r="E48" s="384"/>
      <c r="F48" s="383"/>
      <c r="G48" s="385"/>
      <c r="H48" s="304"/>
      <c r="I48" s="304"/>
      <c r="J48" s="373"/>
      <c r="K48" s="304"/>
      <c r="L48" s="304"/>
      <c r="M48" s="304"/>
      <c r="N48" s="304"/>
    </row>
    <row r="49" spans="1:14" ht="15">
      <c r="A49" s="80" t="s">
        <v>566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</row>
    <row r="50" ht="15">
      <c r="A50" s="101"/>
    </row>
    <row r="51" ht="15">
      <c r="A51" s="410"/>
    </row>
    <row r="52" ht="15">
      <c r="A52" s="410"/>
    </row>
    <row r="53" ht="15">
      <c r="A53" s="410"/>
    </row>
    <row r="54" ht="15">
      <c r="A54" s="410"/>
    </row>
    <row r="55" ht="15">
      <c r="A55" s="410"/>
    </row>
    <row r="56" ht="15">
      <c r="A56" s="80"/>
    </row>
  </sheetData>
  <mergeCells count="3">
    <mergeCell ref="A1:N1"/>
    <mergeCell ref="C7:F8"/>
    <mergeCell ref="K7:N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scale="5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43"/>
  <sheetViews>
    <sheetView zoomScale="75" zoomScaleNormal="75" workbookViewId="0" topLeftCell="A1">
      <selection activeCell="L33" sqref="L33"/>
    </sheetView>
  </sheetViews>
  <sheetFormatPr defaultColWidth="11.00390625" defaultRowHeight="12.75"/>
  <cols>
    <col min="1" max="1" width="50.421875" style="52" customWidth="1"/>
    <col min="2" max="2" width="20.140625" style="52" bestFit="1" customWidth="1"/>
    <col min="3" max="6" width="17.8515625" style="52" customWidth="1"/>
    <col min="7" max="7" width="33.28125" style="52" customWidth="1"/>
    <col min="8" max="16384" width="11.00390625" style="52" customWidth="1"/>
  </cols>
  <sheetData>
    <row r="1" spans="1:6" ht="15">
      <c r="A1" s="366" t="s">
        <v>42</v>
      </c>
      <c r="B1" s="366"/>
      <c r="C1" s="366"/>
      <c r="D1" s="366"/>
      <c r="E1" s="366"/>
      <c r="F1" s="366"/>
    </row>
    <row r="2" spans="1:6" ht="15">
      <c r="A2" s="357"/>
      <c r="B2" s="357"/>
      <c r="C2" s="357"/>
      <c r="D2" s="357"/>
      <c r="E2" s="357"/>
      <c r="F2" s="357"/>
    </row>
    <row r="3" spans="1:6" ht="15">
      <c r="A3" s="386" t="s">
        <v>49</v>
      </c>
      <c r="B3" s="386"/>
      <c r="C3" s="386"/>
      <c r="D3" s="386"/>
      <c r="E3" s="386"/>
      <c r="F3" s="386"/>
    </row>
    <row r="4" spans="1:6" ht="15">
      <c r="A4" s="386" t="s">
        <v>50</v>
      </c>
      <c r="B4" s="386"/>
      <c r="C4" s="386"/>
      <c r="D4" s="386"/>
      <c r="E4" s="386"/>
      <c r="F4" s="386"/>
    </row>
    <row r="5" spans="1:6" ht="15">
      <c r="A5" s="85"/>
      <c r="B5" s="387"/>
      <c r="C5" s="388"/>
      <c r="D5" s="389"/>
      <c r="E5" s="390"/>
      <c r="F5" s="389"/>
    </row>
    <row r="6" spans="1:6" ht="15">
      <c r="A6" s="391"/>
      <c r="B6" s="392"/>
      <c r="C6" s="393" t="s">
        <v>146</v>
      </c>
      <c r="D6" s="394"/>
      <c r="E6" s="394"/>
      <c r="F6" s="394"/>
    </row>
    <row r="7" spans="1:6" ht="15">
      <c r="A7" s="395" t="s">
        <v>433</v>
      </c>
      <c r="B7" s="396" t="s">
        <v>147</v>
      </c>
      <c r="C7" s="397" t="s">
        <v>549</v>
      </c>
      <c r="D7" s="398"/>
      <c r="E7" s="398"/>
      <c r="F7" s="398"/>
    </row>
    <row r="8" spans="1:6" ht="15">
      <c r="A8" s="403"/>
      <c r="B8" s="404"/>
      <c r="C8" s="405"/>
      <c r="D8" s="406"/>
      <c r="E8" s="406"/>
      <c r="F8" s="406"/>
    </row>
    <row r="9" spans="1:6" ht="15">
      <c r="A9" s="153"/>
      <c r="B9" s="372"/>
      <c r="C9" s="368"/>
      <c r="D9" s="369"/>
      <c r="E9" s="370"/>
      <c r="F9" s="355"/>
    </row>
    <row r="10" spans="1:6" ht="15">
      <c r="A10" s="176" t="s">
        <v>549</v>
      </c>
      <c r="B10" s="302">
        <f>SUM(B12:B32)</f>
        <v>198</v>
      </c>
      <c r="C10" s="376">
        <v>13</v>
      </c>
      <c r="D10" s="301" t="s">
        <v>151</v>
      </c>
      <c r="E10" s="376">
        <v>0</v>
      </c>
      <c r="F10" s="176" t="s">
        <v>154</v>
      </c>
    </row>
    <row r="11" spans="1:6" ht="15">
      <c r="A11" s="153"/>
      <c r="B11" s="164"/>
      <c r="C11" s="377"/>
      <c r="D11" s="367"/>
      <c r="E11" s="301"/>
      <c r="F11" s="185"/>
    </row>
    <row r="12" spans="1:6" ht="15">
      <c r="A12" s="153" t="s">
        <v>550</v>
      </c>
      <c r="B12" s="164">
        <v>22</v>
      </c>
      <c r="C12" s="380">
        <v>23</v>
      </c>
      <c r="D12" s="367" t="s">
        <v>151</v>
      </c>
      <c r="E12" s="380">
        <v>2</v>
      </c>
      <c r="F12" s="185" t="s">
        <v>156</v>
      </c>
    </row>
    <row r="13" spans="1:6" ht="15">
      <c r="A13" s="153" t="s">
        <v>157</v>
      </c>
      <c r="B13" s="164">
        <v>6</v>
      </c>
      <c r="C13" s="380">
        <v>16</v>
      </c>
      <c r="D13" s="367" t="s">
        <v>151</v>
      </c>
      <c r="E13" s="380">
        <v>2</v>
      </c>
      <c r="F13" s="185" t="s">
        <v>156</v>
      </c>
    </row>
    <row r="14" spans="1:6" ht="15">
      <c r="A14" s="153" t="s">
        <v>406</v>
      </c>
      <c r="B14" s="164">
        <v>4</v>
      </c>
      <c r="C14" s="380">
        <v>13</v>
      </c>
      <c r="D14" s="367" t="s">
        <v>151</v>
      </c>
      <c r="E14" s="380">
        <v>0</v>
      </c>
      <c r="F14" s="185" t="s">
        <v>156</v>
      </c>
    </row>
    <row r="15" spans="1:6" ht="15">
      <c r="A15" s="153" t="s">
        <v>158</v>
      </c>
      <c r="B15" s="164">
        <v>16</v>
      </c>
      <c r="C15" s="380">
        <v>16</v>
      </c>
      <c r="D15" s="367" t="s">
        <v>151</v>
      </c>
      <c r="E15" s="380">
        <v>2</v>
      </c>
      <c r="F15" s="185" t="s">
        <v>156</v>
      </c>
    </row>
    <row r="16" spans="1:6" ht="15">
      <c r="A16" s="153" t="s">
        <v>553</v>
      </c>
      <c r="B16" s="164">
        <v>5</v>
      </c>
      <c r="C16" s="380">
        <v>12</v>
      </c>
      <c r="D16" s="367" t="s">
        <v>151</v>
      </c>
      <c r="E16" s="380">
        <v>1</v>
      </c>
      <c r="F16" s="185" t="s">
        <v>152</v>
      </c>
    </row>
    <row r="17" spans="1:6" ht="15">
      <c r="A17" s="153" t="s">
        <v>595</v>
      </c>
      <c r="B17" s="164">
        <v>5</v>
      </c>
      <c r="C17" s="380">
        <v>10</v>
      </c>
      <c r="D17" s="367" t="s">
        <v>151</v>
      </c>
      <c r="E17" s="380">
        <v>0</v>
      </c>
      <c r="F17" s="185" t="s">
        <v>156</v>
      </c>
    </row>
    <row r="18" spans="1:6" ht="15">
      <c r="A18" s="153" t="s">
        <v>598</v>
      </c>
      <c r="B18" s="164">
        <v>8</v>
      </c>
      <c r="C18" s="380">
        <v>19</v>
      </c>
      <c r="D18" s="367" t="s">
        <v>151</v>
      </c>
      <c r="E18" s="380">
        <v>2</v>
      </c>
      <c r="F18" s="185" t="s">
        <v>156</v>
      </c>
    </row>
    <row r="19" spans="1:6" ht="15">
      <c r="A19" s="153" t="s">
        <v>559</v>
      </c>
      <c r="B19" s="164">
        <v>5</v>
      </c>
      <c r="C19" s="380">
        <v>19</v>
      </c>
      <c r="D19" s="367" t="s">
        <v>151</v>
      </c>
      <c r="E19" s="380">
        <v>3</v>
      </c>
      <c r="F19" s="185" t="s">
        <v>156</v>
      </c>
    </row>
    <row r="20" spans="1:6" ht="15">
      <c r="A20" s="153" t="s">
        <v>554</v>
      </c>
      <c r="B20" s="164">
        <v>10</v>
      </c>
      <c r="C20" s="380">
        <v>20</v>
      </c>
      <c r="D20" s="367" t="s">
        <v>151</v>
      </c>
      <c r="E20" s="380">
        <v>0</v>
      </c>
      <c r="F20" s="185" t="s">
        <v>156</v>
      </c>
    </row>
    <row r="21" spans="1:6" ht="15">
      <c r="A21" s="153" t="s">
        <v>555</v>
      </c>
      <c r="B21" s="164">
        <v>23</v>
      </c>
      <c r="C21" s="380">
        <v>19</v>
      </c>
      <c r="D21" s="367" t="s">
        <v>151</v>
      </c>
      <c r="E21" s="380">
        <v>2</v>
      </c>
      <c r="F21" s="185" t="s">
        <v>156</v>
      </c>
    </row>
    <row r="22" spans="1:6" ht="15">
      <c r="A22" s="153" t="s">
        <v>159</v>
      </c>
      <c r="B22" s="164">
        <v>21</v>
      </c>
      <c r="C22" s="380">
        <v>5</v>
      </c>
      <c r="D22" s="367" t="s">
        <v>151</v>
      </c>
      <c r="E22" s="380">
        <v>2</v>
      </c>
      <c r="F22" s="185" t="s">
        <v>156</v>
      </c>
    </row>
    <row r="23" spans="1:6" ht="15">
      <c r="A23" s="153" t="s">
        <v>415</v>
      </c>
      <c r="B23" s="164">
        <v>2</v>
      </c>
      <c r="C23" s="380">
        <v>13</v>
      </c>
      <c r="D23" s="367" t="s">
        <v>151</v>
      </c>
      <c r="E23" s="380">
        <v>0</v>
      </c>
      <c r="F23" s="185" t="s">
        <v>156</v>
      </c>
    </row>
    <row r="24" spans="1:6" ht="15">
      <c r="A24" s="153" t="s">
        <v>608</v>
      </c>
      <c r="B24" s="164">
        <v>3</v>
      </c>
      <c r="C24" s="380">
        <v>12</v>
      </c>
      <c r="D24" s="367" t="s">
        <v>151</v>
      </c>
      <c r="E24" s="380">
        <v>3</v>
      </c>
      <c r="F24" s="185" t="s">
        <v>156</v>
      </c>
    </row>
    <row r="25" spans="1:6" ht="15">
      <c r="A25" s="153" t="s">
        <v>610</v>
      </c>
      <c r="B25" s="164">
        <v>28</v>
      </c>
      <c r="C25" s="380">
        <v>1</v>
      </c>
      <c r="D25" s="367" t="s">
        <v>151</v>
      </c>
      <c r="E25" s="380">
        <v>1</v>
      </c>
      <c r="F25" s="185" t="s">
        <v>152</v>
      </c>
    </row>
    <row r="26" spans="1:6" ht="15">
      <c r="A26" s="153" t="s">
        <v>557</v>
      </c>
      <c r="B26" s="164">
        <v>6</v>
      </c>
      <c r="C26" s="380">
        <v>23</v>
      </c>
      <c r="D26" s="367" t="s">
        <v>151</v>
      </c>
      <c r="E26" s="380">
        <v>2</v>
      </c>
      <c r="F26" s="185" t="s">
        <v>156</v>
      </c>
    </row>
    <row r="27" spans="1:6" ht="15">
      <c r="A27" s="153" t="s">
        <v>614</v>
      </c>
      <c r="B27" s="164">
        <v>4</v>
      </c>
      <c r="C27" s="380">
        <v>9</v>
      </c>
      <c r="D27" s="367" t="s">
        <v>151</v>
      </c>
      <c r="E27" s="380">
        <v>1</v>
      </c>
      <c r="F27" s="185" t="s">
        <v>152</v>
      </c>
    </row>
    <row r="28" spans="1:6" ht="15">
      <c r="A28" s="153" t="s">
        <v>616</v>
      </c>
      <c r="B28" s="164">
        <v>3</v>
      </c>
      <c r="C28" s="377">
        <v>22</v>
      </c>
      <c r="D28" s="367" t="s">
        <v>151</v>
      </c>
      <c r="E28" s="377">
        <v>0</v>
      </c>
      <c r="F28" s="185" t="s">
        <v>156</v>
      </c>
    </row>
    <row r="29" spans="1:6" ht="15">
      <c r="A29" s="153" t="s">
        <v>617</v>
      </c>
      <c r="B29" s="164">
        <v>15</v>
      </c>
      <c r="C29" s="380">
        <v>9</v>
      </c>
      <c r="D29" s="367" t="s">
        <v>151</v>
      </c>
      <c r="E29" s="380">
        <v>1</v>
      </c>
      <c r="F29" s="185" t="s">
        <v>152</v>
      </c>
    </row>
    <row r="30" spans="1:6" ht="15">
      <c r="A30" s="153" t="s">
        <v>161</v>
      </c>
      <c r="B30" s="164">
        <v>6</v>
      </c>
      <c r="C30" s="380">
        <v>13</v>
      </c>
      <c r="D30" s="367" t="s">
        <v>151</v>
      </c>
      <c r="E30" s="380">
        <v>0</v>
      </c>
      <c r="F30" s="185" t="s">
        <v>156</v>
      </c>
    </row>
    <row r="31" spans="1:6" ht="15">
      <c r="A31" s="153" t="s">
        <v>430</v>
      </c>
      <c r="B31" s="164">
        <v>1</v>
      </c>
      <c r="C31" s="380">
        <v>0</v>
      </c>
      <c r="D31" s="367" t="s">
        <v>151</v>
      </c>
      <c r="E31" s="380">
        <v>0</v>
      </c>
      <c r="F31" s="185" t="s">
        <v>156</v>
      </c>
    </row>
    <row r="32" spans="1:6" ht="15">
      <c r="A32" s="153" t="s">
        <v>162</v>
      </c>
      <c r="B32" s="164">
        <v>5</v>
      </c>
      <c r="C32" s="380">
        <v>6</v>
      </c>
      <c r="D32" s="367" t="s">
        <v>151</v>
      </c>
      <c r="E32" s="380">
        <v>3</v>
      </c>
      <c r="F32" s="185" t="s">
        <v>156</v>
      </c>
    </row>
    <row r="33" spans="1:6" ht="15">
      <c r="A33" s="304" t="s">
        <v>173</v>
      </c>
      <c r="B33" s="381"/>
      <c r="C33" s="411"/>
      <c r="D33" s="354"/>
      <c r="E33" s="412"/>
      <c r="F33" s="354"/>
    </row>
    <row r="34" spans="1:6" ht="15">
      <c r="A34" s="80" t="s">
        <v>566</v>
      </c>
      <c r="B34" s="153"/>
      <c r="C34" s="413"/>
      <c r="D34" s="185"/>
      <c r="E34" s="414"/>
      <c r="F34" s="185"/>
    </row>
    <row r="36" ht="15">
      <c r="A36" s="101"/>
    </row>
    <row r="37" ht="15">
      <c r="A37" s="101"/>
    </row>
    <row r="38" ht="15">
      <c r="A38" s="410"/>
    </row>
    <row r="39" ht="15">
      <c r="A39" s="410"/>
    </row>
    <row r="40" ht="15">
      <c r="A40" s="410"/>
    </row>
    <row r="41" ht="15">
      <c r="A41" s="410"/>
    </row>
    <row r="42" ht="15">
      <c r="A42" s="410"/>
    </row>
    <row r="43" ht="15">
      <c r="A43" s="80"/>
    </row>
  </sheetData>
  <mergeCells count="2">
    <mergeCell ref="A1:F1"/>
    <mergeCell ref="C7:F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scale="7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2"/>
  <sheetViews>
    <sheetView zoomScale="75" zoomScaleNormal="75" workbookViewId="0" topLeftCell="A1">
      <selection activeCell="P33" sqref="P33"/>
    </sheetView>
  </sheetViews>
  <sheetFormatPr defaultColWidth="11.57421875" defaultRowHeight="12.75"/>
  <cols>
    <col min="1" max="1" width="34.140625" style="80" customWidth="1"/>
    <col min="2" max="2" width="12.421875" style="80" bestFit="1" customWidth="1"/>
    <col min="3" max="3" width="8.140625" style="80" customWidth="1"/>
    <col min="4" max="4" width="11.00390625" style="80" bestFit="1" customWidth="1"/>
    <col min="5" max="5" width="8.421875" style="80" customWidth="1"/>
    <col min="6" max="6" width="14.7109375" style="80" bestFit="1" customWidth="1"/>
    <col min="7" max="7" width="9.8515625" style="80" customWidth="1"/>
    <col min="8" max="8" width="11.00390625" style="80" bestFit="1" customWidth="1"/>
    <col min="9" max="9" width="4.7109375" style="80" customWidth="1"/>
    <col min="10" max="10" width="14.7109375" style="80" bestFit="1" customWidth="1"/>
    <col min="11" max="11" width="9.421875" style="80" customWidth="1"/>
    <col min="12" max="12" width="11.00390625" style="80" bestFit="1" customWidth="1"/>
    <col min="13" max="13" width="9.00390625" style="80" customWidth="1"/>
    <col min="14" max="14" width="14.7109375" style="80" bestFit="1" customWidth="1"/>
    <col min="15" max="16384" width="11.421875" style="80" customWidth="1"/>
  </cols>
  <sheetData>
    <row r="1" spans="1:2" ht="15">
      <c r="A1" s="415" t="s">
        <v>43</v>
      </c>
      <c r="B1" s="52"/>
    </row>
    <row r="2" spans="1:2" ht="15">
      <c r="A2" s="415"/>
      <c r="B2" s="52"/>
    </row>
    <row r="3" spans="1:17" ht="15">
      <c r="A3" s="425" t="s">
        <v>144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16"/>
      <c r="P3" s="416"/>
      <c r="Q3" s="416"/>
    </row>
    <row r="4" spans="1:17" ht="15">
      <c r="A4" s="425" t="s">
        <v>51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16"/>
      <c r="P4" s="416"/>
      <c r="Q4" s="416"/>
    </row>
    <row r="5" spans="1:14" ht="1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172"/>
    </row>
    <row r="6" spans="1:14" ht="15">
      <c r="A6" s="426" t="s">
        <v>52</v>
      </c>
      <c r="B6" s="427" t="s">
        <v>549</v>
      </c>
      <c r="C6" s="428" t="s">
        <v>146</v>
      </c>
      <c r="D6" s="428"/>
      <c r="E6" s="428"/>
      <c r="F6" s="428"/>
      <c r="G6" s="428"/>
      <c r="H6" s="428"/>
      <c r="I6" s="428"/>
      <c r="J6" s="429"/>
      <c r="K6" s="429"/>
      <c r="L6" s="429"/>
      <c r="M6" s="429"/>
      <c r="N6" s="430"/>
    </row>
    <row r="7" spans="1:14" ht="30">
      <c r="A7" s="431"/>
      <c r="B7" s="432"/>
      <c r="C7" s="433" t="s">
        <v>549</v>
      </c>
      <c r="D7" s="429"/>
      <c r="E7" s="429"/>
      <c r="F7" s="434"/>
      <c r="G7" s="435" t="s">
        <v>53</v>
      </c>
      <c r="H7" s="435"/>
      <c r="I7" s="435"/>
      <c r="J7" s="436"/>
      <c r="K7" s="429" t="s">
        <v>149</v>
      </c>
      <c r="L7" s="429"/>
      <c r="M7" s="429"/>
      <c r="N7" s="430"/>
    </row>
    <row r="8" spans="2:10" ht="15">
      <c r="B8" s="417"/>
      <c r="G8" s="418"/>
      <c r="H8" s="419"/>
      <c r="I8" s="419"/>
      <c r="J8" s="420"/>
    </row>
    <row r="9" spans="1:14" ht="15">
      <c r="A9" s="421" t="s">
        <v>549</v>
      </c>
      <c r="B9" s="157">
        <f>SUM(B11:B12)</f>
        <v>10183</v>
      </c>
      <c r="C9" s="421">
        <v>20</v>
      </c>
      <c r="D9" s="101" t="s">
        <v>153</v>
      </c>
      <c r="E9" s="421">
        <v>1</v>
      </c>
      <c r="F9" s="101" t="s">
        <v>152</v>
      </c>
      <c r="G9" s="158">
        <v>11</v>
      </c>
      <c r="H9" s="101" t="s">
        <v>153</v>
      </c>
      <c r="I9" s="314">
        <v>3</v>
      </c>
      <c r="J9" s="101" t="s">
        <v>154</v>
      </c>
      <c r="K9" s="158">
        <v>8</v>
      </c>
      <c r="L9" s="101" t="s">
        <v>153</v>
      </c>
      <c r="M9" s="314">
        <v>2</v>
      </c>
      <c r="N9" s="101" t="s">
        <v>154</v>
      </c>
    </row>
    <row r="10" spans="2:13" ht="15">
      <c r="B10" s="122"/>
      <c r="C10" s="128"/>
      <c r="E10" s="128"/>
      <c r="G10" s="123"/>
      <c r="H10" s="129"/>
      <c r="I10" s="167"/>
      <c r="J10" s="236"/>
      <c r="K10" s="128"/>
      <c r="M10" s="128"/>
    </row>
    <row r="11" spans="1:15" ht="15">
      <c r="A11" s="80" t="s">
        <v>54</v>
      </c>
      <c r="B11" s="122">
        <f>B15+B19</f>
        <v>6914</v>
      </c>
      <c r="C11" s="128">
        <v>16</v>
      </c>
      <c r="D11" s="80" t="s">
        <v>153</v>
      </c>
      <c r="E11" s="128">
        <v>2</v>
      </c>
      <c r="F11" s="80" t="s">
        <v>154</v>
      </c>
      <c r="G11" s="123">
        <f>C11-K11</f>
        <v>10</v>
      </c>
      <c r="H11" s="129" t="s">
        <v>153</v>
      </c>
      <c r="I11" s="167">
        <f>E11-M11</f>
        <v>0</v>
      </c>
      <c r="J11" s="236" t="s">
        <v>154</v>
      </c>
      <c r="K11" s="128">
        <v>6</v>
      </c>
      <c r="L11" s="129" t="s">
        <v>153</v>
      </c>
      <c r="M11" s="167">
        <v>2</v>
      </c>
      <c r="N11" s="129" t="s">
        <v>154</v>
      </c>
      <c r="O11" s="129"/>
    </row>
    <row r="12" spans="1:15" ht="15">
      <c r="A12" s="80" t="s">
        <v>55</v>
      </c>
      <c r="B12" s="122">
        <f>B16+B20</f>
        <v>3269</v>
      </c>
      <c r="C12" s="128">
        <v>29</v>
      </c>
      <c r="D12" s="80" t="s">
        <v>153</v>
      </c>
      <c r="E12" s="128">
        <v>0</v>
      </c>
      <c r="F12" s="80" t="s">
        <v>154</v>
      </c>
      <c r="G12" s="123">
        <v>15</v>
      </c>
      <c r="H12" s="129" t="s">
        <v>153</v>
      </c>
      <c r="I12" s="167">
        <v>2</v>
      </c>
      <c r="J12" s="236" t="s">
        <v>154</v>
      </c>
      <c r="K12" s="128">
        <v>13</v>
      </c>
      <c r="L12" s="129" t="s">
        <v>153</v>
      </c>
      <c r="M12" s="167">
        <v>2</v>
      </c>
      <c r="N12" s="129" t="s">
        <v>154</v>
      </c>
      <c r="O12" s="129"/>
    </row>
    <row r="13" spans="2:15" ht="15">
      <c r="B13" s="122"/>
      <c r="C13" s="128"/>
      <c r="E13" s="128"/>
      <c r="G13" s="123"/>
      <c r="H13" s="129"/>
      <c r="I13" s="167"/>
      <c r="J13" s="236"/>
      <c r="K13" s="128"/>
      <c r="L13" s="129"/>
      <c r="M13" s="167"/>
      <c r="N13" s="129"/>
      <c r="O13" s="129"/>
    </row>
    <row r="14" spans="1:15" ht="15">
      <c r="A14" s="110" t="s">
        <v>274</v>
      </c>
      <c r="B14" s="157">
        <f>SUM(B15:B16)</f>
        <v>8156</v>
      </c>
      <c r="C14" s="421">
        <v>24</v>
      </c>
      <c r="D14" s="101" t="s">
        <v>153</v>
      </c>
      <c r="E14" s="421">
        <v>3</v>
      </c>
      <c r="F14" s="101" t="s">
        <v>154</v>
      </c>
      <c r="G14" s="158">
        <f>C14-K14</f>
        <v>14</v>
      </c>
      <c r="H14" s="101" t="s">
        <v>153</v>
      </c>
      <c r="I14" s="314">
        <f>E14-M14</f>
        <v>2</v>
      </c>
      <c r="J14" s="101" t="s">
        <v>154</v>
      </c>
      <c r="K14" s="158">
        <v>10</v>
      </c>
      <c r="L14" s="101" t="s">
        <v>153</v>
      </c>
      <c r="M14" s="314">
        <v>1</v>
      </c>
      <c r="N14" s="101" t="s">
        <v>152</v>
      </c>
      <c r="O14" s="129"/>
    </row>
    <row r="15" spans="1:15" ht="15">
      <c r="A15" s="80" t="s">
        <v>54</v>
      </c>
      <c r="B15" s="122">
        <v>5226</v>
      </c>
      <c r="C15" s="128">
        <v>21</v>
      </c>
      <c r="D15" s="80" t="s">
        <v>153</v>
      </c>
      <c r="E15" s="128">
        <v>1</v>
      </c>
      <c r="F15" s="80" t="s">
        <v>152</v>
      </c>
      <c r="G15" s="123">
        <f>C15-K15</f>
        <v>13</v>
      </c>
      <c r="H15" s="129" t="s">
        <v>153</v>
      </c>
      <c r="I15" s="167">
        <f>E15-M15</f>
        <v>1</v>
      </c>
      <c r="J15" s="236" t="s">
        <v>154</v>
      </c>
      <c r="K15" s="128">
        <v>8</v>
      </c>
      <c r="L15" s="129" t="s">
        <v>153</v>
      </c>
      <c r="M15" s="167">
        <v>0</v>
      </c>
      <c r="N15" s="129" t="s">
        <v>154</v>
      </c>
      <c r="O15" s="129"/>
    </row>
    <row r="16" spans="1:15" ht="15">
      <c r="A16" s="80" t="s">
        <v>55</v>
      </c>
      <c r="B16" s="122">
        <v>2930</v>
      </c>
      <c r="C16" s="128">
        <v>31</v>
      </c>
      <c r="D16" s="80" t="s">
        <v>153</v>
      </c>
      <c r="E16" s="128">
        <v>2</v>
      </c>
      <c r="F16" s="80" t="s">
        <v>154</v>
      </c>
      <c r="G16" s="123">
        <f>C16-K16</f>
        <v>17</v>
      </c>
      <c r="H16" s="129" t="s">
        <v>153</v>
      </c>
      <c r="I16" s="167">
        <f>E16-M16</f>
        <v>0</v>
      </c>
      <c r="J16" s="236" t="s">
        <v>154</v>
      </c>
      <c r="K16" s="128">
        <v>14</v>
      </c>
      <c r="L16" s="129" t="s">
        <v>153</v>
      </c>
      <c r="M16" s="167">
        <v>2</v>
      </c>
      <c r="N16" s="129" t="s">
        <v>154</v>
      </c>
      <c r="O16" s="129"/>
    </row>
    <row r="17" spans="2:15" ht="15">
      <c r="B17" s="122"/>
      <c r="C17" s="128"/>
      <c r="E17" s="128"/>
      <c r="G17" s="123"/>
      <c r="H17" s="129"/>
      <c r="I17" s="167"/>
      <c r="J17" s="236"/>
      <c r="K17" s="128"/>
      <c r="L17" s="129"/>
      <c r="M17" s="167"/>
      <c r="N17" s="129"/>
      <c r="O17" s="129"/>
    </row>
    <row r="18" spans="1:15" ht="15">
      <c r="A18" s="110" t="s">
        <v>273</v>
      </c>
      <c r="B18" s="157">
        <f>SUM(B19:B20)</f>
        <v>2027</v>
      </c>
      <c r="C18" s="421">
        <v>3</v>
      </c>
      <c r="D18" s="101" t="s">
        <v>153</v>
      </c>
      <c r="E18" s="421">
        <v>3</v>
      </c>
      <c r="F18" s="101" t="s">
        <v>154</v>
      </c>
      <c r="G18" s="158">
        <f>C18-K18</f>
        <v>1</v>
      </c>
      <c r="H18" s="101" t="s">
        <v>153</v>
      </c>
      <c r="I18" s="314">
        <f>E18-M18</f>
        <v>1</v>
      </c>
      <c r="J18" s="101" t="s">
        <v>154</v>
      </c>
      <c r="K18" s="158">
        <v>2</v>
      </c>
      <c r="L18" s="101" t="s">
        <v>153</v>
      </c>
      <c r="M18" s="314">
        <v>2</v>
      </c>
      <c r="N18" s="101" t="s">
        <v>154</v>
      </c>
      <c r="O18" s="129"/>
    </row>
    <row r="19" spans="1:15" ht="15">
      <c r="A19" s="80" t="s">
        <v>54</v>
      </c>
      <c r="B19" s="122">
        <v>1688</v>
      </c>
      <c r="C19" s="128">
        <v>2</v>
      </c>
      <c r="D19" s="80" t="s">
        <v>153</v>
      </c>
      <c r="E19" s="128">
        <v>3</v>
      </c>
      <c r="F19" s="80" t="s">
        <v>154</v>
      </c>
      <c r="G19" s="123">
        <f>C19-K19</f>
        <v>0</v>
      </c>
      <c r="H19" s="129" t="s">
        <v>153</v>
      </c>
      <c r="I19" s="167">
        <f>E19-M19</f>
        <v>3</v>
      </c>
      <c r="J19" s="236" t="s">
        <v>154</v>
      </c>
      <c r="K19" s="128">
        <v>2</v>
      </c>
      <c r="L19" s="129" t="s">
        <v>153</v>
      </c>
      <c r="M19" s="167">
        <v>0</v>
      </c>
      <c r="N19" s="129" t="s">
        <v>154</v>
      </c>
      <c r="O19" s="129"/>
    </row>
    <row r="20" spans="1:15" ht="15">
      <c r="A20" s="80" t="s">
        <v>55</v>
      </c>
      <c r="B20" s="122">
        <v>339</v>
      </c>
      <c r="C20" s="128">
        <v>9</v>
      </c>
      <c r="D20" s="80" t="s">
        <v>153</v>
      </c>
      <c r="E20" s="128">
        <v>2</v>
      </c>
      <c r="F20" s="80" t="s">
        <v>154</v>
      </c>
      <c r="G20" s="123">
        <f>C20-K20</f>
        <v>4</v>
      </c>
      <c r="H20" s="129" t="s">
        <v>153</v>
      </c>
      <c r="I20" s="167">
        <f>E20-M20</f>
        <v>0</v>
      </c>
      <c r="J20" s="236" t="s">
        <v>154</v>
      </c>
      <c r="K20" s="128">
        <v>5</v>
      </c>
      <c r="L20" s="129" t="s">
        <v>153</v>
      </c>
      <c r="M20" s="167">
        <v>2</v>
      </c>
      <c r="N20" s="129" t="s">
        <v>154</v>
      </c>
      <c r="O20" s="129"/>
    </row>
    <row r="21" spans="1:14" ht="15">
      <c r="A21" s="189"/>
      <c r="B21" s="422"/>
      <c r="C21" s="189"/>
      <c r="D21" s="189"/>
      <c r="E21" s="189"/>
      <c r="F21" s="189"/>
      <c r="G21" s="423"/>
      <c r="H21" s="189"/>
      <c r="I21" s="189"/>
      <c r="J21" s="424"/>
      <c r="K21" s="189"/>
      <c r="L21" s="189"/>
      <c r="M21" s="189"/>
      <c r="N21" s="189"/>
    </row>
    <row r="22" ht="15">
      <c r="A22" s="80" t="s">
        <v>566</v>
      </c>
    </row>
  </sheetData>
  <mergeCells count="2">
    <mergeCell ref="A6:A7"/>
    <mergeCell ref="B6:B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scale="7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workbookViewId="0" topLeftCell="A1">
      <selection activeCell="O38" sqref="O38"/>
    </sheetView>
  </sheetViews>
  <sheetFormatPr defaultColWidth="11.57421875" defaultRowHeight="12.75"/>
  <cols>
    <col min="1" max="1" width="54.28125" style="80" customWidth="1"/>
    <col min="2" max="2" width="16.140625" style="80" bestFit="1" customWidth="1"/>
    <col min="3" max="3" width="22.421875" style="80" bestFit="1" customWidth="1"/>
    <col min="4" max="4" width="25.421875" style="80" bestFit="1" customWidth="1"/>
    <col min="5" max="5" width="26.7109375" style="80" bestFit="1" customWidth="1"/>
    <col min="6" max="16384" width="11.421875" style="80" customWidth="1"/>
  </cols>
  <sheetData>
    <row r="1" spans="1:5" ht="15">
      <c r="A1" s="437" t="s">
        <v>44</v>
      </c>
      <c r="B1" s="437"/>
      <c r="C1" s="437"/>
      <c r="D1" s="437"/>
      <c r="E1" s="437"/>
    </row>
    <row r="2" spans="1:5" ht="15">
      <c r="A2" s="438"/>
      <c r="B2" s="438"/>
      <c r="C2" s="438"/>
      <c r="D2" s="438"/>
      <c r="E2" s="438"/>
    </row>
    <row r="3" spans="1:5" ht="15">
      <c r="A3" s="449" t="s">
        <v>56</v>
      </c>
      <c r="B3" s="449"/>
      <c r="C3" s="449"/>
      <c r="D3" s="449"/>
      <c r="E3" s="449"/>
    </row>
    <row r="4" spans="1:5" ht="15">
      <c r="A4" s="449" t="s">
        <v>57</v>
      </c>
      <c r="B4" s="449"/>
      <c r="C4" s="449"/>
      <c r="D4" s="449"/>
      <c r="E4" s="449"/>
    </row>
    <row r="5" spans="1:5" ht="15">
      <c r="A5" s="450"/>
      <c r="B5" s="450"/>
      <c r="C5" s="450"/>
      <c r="D5" s="450"/>
      <c r="E5" s="451"/>
    </row>
    <row r="6" spans="1:5" ht="15">
      <c r="A6" s="196" t="s">
        <v>58</v>
      </c>
      <c r="B6" s="396" t="s">
        <v>59</v>
      </c>
      <c r="C6" s="408" t="s">
        <v>60</v>
      </c>
      <c r="D6" s="409"/>
      <c r="E6" s="452"/>
    </row>
    <row r="7" spans="1:8" ht="15">
      <c r="A7" s="452" t="s">
        <v>61</v>
      </c>
      <c r="B7" s="453" t="s">
        <v>62</v>
      </c>
      <c r="C7" s="453" t="s">
        <v>63</v>
      </c>
      <c r="D7" s="453" t="s">
        <v>64</v>
      </c>
      <c r="E7" s="453" t="s">
        <v>65</v>
      </c>
      <c r="F7" s="176"/>
      <c r="G7" s="176"/>
      <c r="H7" s="129"/>
    </row>
    <row r="8" spans="1:8" ht="15">
      <c r="A8" s="439"/>
      <c r="C8" s="296"/>
      <c r="D8" s="296"/>
      <c r="E8" s="336"/>
      <c r="F8" s="440"/>
      <c r="G8" s="440"/>
      <c r="H8" s="129"/>
    </row>
    <row r="9" spans="1:8" ht="15">
      <c r="A9" s="300" t="s">
        <v>549</v>
      </c>
      <c r="B9" s="441">
        <f>SUM(B11:B38)</f>
        <v>10183</v>
      </c>
      <c r="C9" s="441">
        <f>SUM(C11:C38)</f>
        <v>3221</v>
      </c>
      <c r="D9" s="441">
        <f>SUM(D11:D38)</f>
        <v>3696</v>
      </c>
      <c r="E9" s="442">
        <f>SUM(E11:E38)</f>
        <v>3266</v>
      </c>
      <c r="F9" s="129"/>
      <c r="G9" s="129"/>
      <c r="H9" s="129"/>
    </row>
    <row r="10" spans="1:5" ht="15">
      <c r="A10" s="300"/>
      <c r="B10" s="441"/>
      <c r="C10" s="441"/>
      <c r="D10" s="441"/>
      <c r="E10" s="442"/>
    </row>
    <row r="11" spans="1:5" ht="15">
      <c r="A11" s="378" t="s">
        <v>66</v>
      </c>
      <c r="B11" s="443">
        <f>SUM(C11:E11)</f>
        <v>2063</v>
      </c>
      <c r="C11" s="444">
        <v>1284</v>
      </c>
      <c r="D11" s="444">
        <v>239</v>
      </c>
      <c r="E11" s="445">
        <v>540</v>
      </c>
    </row>
    <row r="12" spans="1:5" ht="15">
      <c r="A12" s="378" t="s">
        <v>67</v>
      </c>
      <c r="B12" s="443">
        <f aca="true" t="shared" si="0" ref="B12:B38">SUM(C12:E12)</f>
        <v>908</v>
      </c>
      <c r="C12" s="165">
        <v>575</v>
      </c>
      <c r="D12" s="165">
        <v>207</v>
      </c>
      <c r="E12" s="166">
        <v>126</v>
      </c>
    </row>
    <row r="13" spans="1:5" ht="15">
      <c r="A13" s="378" t="s">
        <v>68</v>
      </c>
      <c r="B13" s="443">
        <f t="shared" si="0"/>
        <v>1156</v>
      </c>
      <c r="C13" s="165">
        <v>512</v>
      </c>
      <c r="D13" s="165">
        <v>411</v>
      </c>
      <c r="E13" s="166">
        <v>233</v>
      </c>
    </row>
    <row r="14" spans="1:5" ht="15">
      <c r="A14" s="378" t="s">
        <v>69</v>
      </c>
      <c r="B14" s="443">
        <f t="shared" si="0"/>
        <v>775</v>
      </c>
      <c r="C14" s="165">
        <v>217</v>
      </c>
      <c r="D14" s="165">
        <v>253</v>
      </c>
      <c r="E14" s="166">
        <v>305</v>
      </c>
    </row>
    <row r="15" spans="1:5" ht="15">
      <c r="A15" s="378" t="s">
        <v>70</v>
      </c>
      <c r="B15" s="443">
        <f t="shared" si="0"/>
        <v>800</v>
      </c>
      <c r="C15" s="165">
        <v>165</v>
      </c>
      <c r="D15" s="165">
        <v>280</v>
      </c>
      <c r="E15" s="166">
        <v>355</v>
      </c>
    </row>
    <row r="16" spans="1:5" ht="15">
      <c r="A16" s="378" t="s">
        <v>71</v>
      </c>
      <c r="B16" s="443">
        <f t="shared" si="0"/>
        <v>858</v>
      </c>
      <c r="C16" s="165">
        <v>139</v>
      </c>
      <c r="D16" s="165">
        <v>294</v>
      </c>
      <c r="E16" s="166">
        <v>425</v>
      </c>
    </row>
    <row r="17" spans="1:5" ht="15">
      <c r="A17" s="378" t="s">
        <v>72</v>
      </c>
      <c r="B17" s="443">
        <f t="shared" si="0"/>
        <v>793</v>
      </c>
      <c r="C17" s="165">
        <v>84</v>
      </c>
      <c r="D17" s="165">
        <v>312</v>
      </c>
      <c r="E17" s="166">
        <v>397</v>
      </c>
    </row>
    <row r="18" spans="1:5" ht="15">
      <c r="A18" s="378" t="s">
        <v>73</v>
      </c>
      <c r="B18" s="443">
        <f t="shared" si="0"/>
        <v>668</v>
      </c>
      <c r="C18" s="165">
        <v>71</v>
      </c>
      <c r="D18" s="165">
        <v>291</v>
      </c>
      <c r="E18" s="166">
        <v>306</v>
      </c>
    </row>
    <row r="19" spans="1:5" ht="15">
      <c r="A19" s="378" t="s">
        <v>74</v>
      </c>
      <c r="B19" s="443">
        <f t="shared" si="0"/>
        <v>566</v>
      </c>
      <c r="C19" s="165">
        <v>50</v>
      </c>
      <c r="D19" s="165">
        <v>279</v>
      </c>
      <c r="E19" s="166">
        <v>237</v>
      </c>
    </row>
    <row r="20" spans="1:5" ht="15">
      <c r="A20" s="378" t="s">
        <v>75</v>
      </c>
      <c r="B20" s="443">
        <f t="shared" si="0"/>
        <v>385</v>
      </c>
      <c r="C20" s="165">
        <v>33</v>
      </c>
      <c r="D20" s="165">
        <v>234</v>
      </c>
      <c r="E20" s="166">
        <v>118</v>
      </c>
    </row>
    <row r="21" spans="1:5" ht="15">
      <c r="A21" s="378" t="s">
        <v>76</v>
      </c>
      <c r="B21" s="443">
        <f t="shared" si="0"/>
        <v>311</v>
      </c>
      <c r="C21" s="165">
        <v>22</v>
      </c>
      <c r="D21" s="165">
        <v>202</v>
      </c>
      <c r="E21" s="166">
        <v>87</v>
      </c>
    </row>
    <row r="22" spans="1:5" ht="15">
      <c r="A22" s="378" t="s">
        <v>77</v>
      </c>
      <c r="B22" s="443">
        <f t="shared" si="0"/>
        <v>202</v>
      </c>
      <c r="C22" s="165">
        <v>22</v>
      </c>
      <c r="D22" s="165">
        <v>131</v>
      </c>
      <c r="E22" s="166">
        <v>49</v>
      </c>
    </row>
    <row r="23" spans="1:5" ht="15">
      <c r="A23" s="378" t="s">
        <v>78</v>
      </c>
      <c r="B23" s="443">
        <f t="shared" si="0"/>
        <v>141</v>
      </c>
      <c r="C23" s="165">
        <v>10</v>
      </c>
      <c r="D23" s="165">
        <v>100</v>
      </c>
      <c r="E23" s="166">
        <v>31</v>
      </c>
    </row>
    <row r="24" spans="1:5" ht="15">
      <c r="A24" s="378" t="s">
        <v>79</v>
      </c>
      <c r="B24" s="443">
        <f t="shared" si="0"/>
        <v>110</v>
      </c>
      <c r="C24" s="165">
        <v>9</v>
      </c>
      <c r="D24" s="165">
        <v>77</v>
      </c>
      <c r="E24" s="166">
        <v>24</v>
      </c>
    </row>
    <row r="25" spans="1:5" ht="15">
      <c r="A25" s="378" t="s">
        <v>80</v>
      </c>
      <c r="B25" s="443">
        <f t="shared" si="0"/>
        <v>80</v>
      </c>
      <c r="C25" s="165">
        <v>6</v>
      </c>
      <c r="D25" s="165">
        <v>68</v>
      </c>
      <c r="E25" s="166">
        <v>6</v>
      </c>
    </row>
    <row r="26" spans="1:5" ht="15">
      <c r="A26" s="378" t="s">
        <v>81</v>
      </c>
      <c r="B26" s="443">
        <f t="shared" si="0"/>
        <v>64</v>
      </c>
      <c r="C26" s="165">
        <v>4</v>
      </c>
      <c r="D26" s="165">
        <v>53</v>
      </c>
      <c r="E26" s="166">
        <v>7</v>
      </c>
    </row>
    <row r="27" spans="1:5" ht="15">
      <c r="A27" s="378" t="s">
        <v>82</v>
      </c>
      <c r="B27" s="443">
        <f t="shared" si="0"/>
        <v>60</v>
      </c>
      <c r="C27" s="367">
        <v>7</v>
      </c>
      <c r="D27" s="165">
        <v>50</v>
      </c>
      <c r="E27" s="367">
        <v>3</v>
      </c>
    </row>
    <row r="28" spans="1:5" ht="15">
      <c r="A28" s="378" t="s">
        <v>83</v>
      </c>
      <c r="B28" s="443">
        <f t="shared" si="0"/>
        <v>24</v>
      </c>
      <c r="C28" s="165">
        <v>1</v>
      </c>
      <c r="D28" s="165">
        <v>22</v>
      </c>
      <c r="E28" s="166">
        <v>1</v>
      </c>
    </row>
    <row r="29" spans="1:5" ht="15">
      <c r="A29" s="378" t="s">
        <v>84</v>
      </c>
      <c r="B29" s="443">
        <f t="shared" si="0"/>
        <v>53</v>
      </c>
      <c r="C29" s="165">
        <v>4</v>
      </c>
      <c r="D29" s="165">
        <v>44</v>
      </c>
      <c r="E29" s="166">
        <v>5</v>
      </c>
    </row>
    <row r="30" spans="1:5" ht="15">
      <c r="A30" s="378" t="s">
        <v>85</v>
      </c>
      <c r="B30" s="443">
        <f t="shared" si="0"/>
        <v>41</v>
      </c>
      <c r="C30" s="165">
        <v>2</v>
      </c>
      <c r="D30" s="165">
        <v>37</v>
      </c>
      <c r="E30" s="166">
        <v>2</v>
      </c>
    </row>
    <row r="31" spans="1:5" ht="15">
      <c r="A31" s="378" t="s">
        <v>86</v>
      </c>
      <c r="B31" s="443">
        <f t="shared" si="0"/>
        <v>23</v>
      </c>
      <c r="C31" s="165">
        <v>1</v>
      </c>
      <c r="D31" s="165">
        <v>20</v>
      </c>
      <c r="E31" s="166">
        <v>2</v>
      </c>
    </row>
    <row r="32" spans="1:5" ht="15">
      <c r="A32" s="378" t="s">
        <v>87</v>
      </c>
      <c r="B32" s="443">
        <f t="shared" si="0"/>
        <v>24</v>
      </c>
      <c r="C32" s="165">
        <v>1</v>
      </c>
      <c r="D32" s="165">
        <v>22</v>
      </c>
      <c r="E32" s="166">
        <v>1</v>
      </c>
    </row>
    <row r="33" spans="1:5" ht="15">
      <c r="A33" s="378" t="s">
        <v>88</v>
      </c>
      <c r="B33" s="443">
        <f t="shared" si="0"/>
        <v>18</v>
      </c>
      <c r="C33" s="165">
        <v>0</v>
      </c>
      <c r="D33" s="165">
        <v>17</v>
      </c>
      <c r="E33" s="166">
        <v>1</v>
      </c>
    </row>
    <row r="34" spans="1:5" ht="15">
      <c r="A34" s="378" t="s">
        <v>89</v>
      </c>
      <c r="B34" s="443">
        <f t="shared" si="0"/>
        <v>13</v>
      </c>
      <c r="C34" s="165">
        <v>0</v>
      </c>
      <c r="D34" s="165">
        <v>13</v>
      </c>
      <c r="E34" s="166">
        <v>0</v>
      </c>
    </row>
    <row r="35" spans="1:5" ht="15">
      <c r="A35" s="378" t="s">
        <v>90</v>
      </c>
      <c r="B35" s="443">
        <f t="shared" si="0"/>
        <v>11</v>
      </c>
      <c r="C35" s="165">
        <v>1</v>
      </c>
      <c r="D35" s="165">
        <v>9</v>
      </c>
      <c r="E35" s="166">
        <v>1</v>
      </c>
    </row>
    <row r="36" spans="1:5" ht="15">
      <c r="A36" s="378" t="s">
        <v>91</v>
      </c>
      <c r="B36" s="443">
        <f t="shared" si="0"/>
        <v>7</v>
      </c>
      <c r="C36" s="165">
        <v>0</v>
      </c>
      <c r="D36" s="165">
        <v>6</v>
      </c>
      <c r="E36" s="166">
        <v>1</v>
      </c>
    </row>
    <row r="37" spans="1:5" ht="15">
      <c r="A37" s="378" t="s">
        <v>92</v>
      </c>
      <c r="B37" s="443">
        <f t="shared" si="0"/>
        <v>24</v>
      </c>
      <c r="C37" s="165">
        <v>1</v>
      </c>
      <c r="D37" s="165">
        <v>20</v>
      </c>
      <c r="E37" s="166">
        <v>3</v>
      </c>
    </row>
    <row r="38" spans="1:5" ht="15">
      <c r="A38" s="378" t="s">
        <v>93</v>
      </c>
      <c r="B38" s="443">
        <f t="shared" si="0"/>
        <v>5</v>
      </c>
      <c r="C38" s="165">
        <v>0</v>
      </c>
      <c r="D38" s="165">
        <v>5</v>
      </c>
      <c r="E38" s="166">
        <v>0</v>
      </c>
    </row>
    <row r="39" spans="1:5" ht="15.75" thickBot="1">
      <c r="A39" s="446"/>
      <c r="B39" s="447"/>
      <c r="C39" s="447"/>
      <c r="D39" s="447"/>
      <c r="E39" s="448"/>
    </row>
    <row r="40" ht="15">
      <c r="A40" s="80" t="s">
        <v>566</v>
      </c>
    </row>
  </sheetData>
  <mergeCells count="1">
    <mergeCell ref="A1:E1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portrait" scale="65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41"/>
  <sheetViews>
    <sheetView zoomScale="75" zoomScaleNormal="75" workbookViewId="0" topLeftCell="A1">
      <selection activeCell="N36" sqref="N36"/>
    </sheetView>
  </sheetViews>
  <sheetFormatPr defaultColWidth="11.57421875" defaultRowHeight="12.75"/>
  <cols>
    <col min="1" max="1" width="54.28125" style="80" customWidth="1"/>
    <col min="2" max="2" width="16.140625" style="80" bestFit="1" customWidth="1"/>
    <col min="3" max="3" width="22.421875" style="80" bestFit="1" customWidth="1"/>
    <col min="4" max="4" width="25.421875" style="80" bestFit="1" customWidth="1"/>
    <col min="5" max="5" width="26.7109375" style="80" bestFit="1" customWidth="1"/>
    <col min="6" max="16384" width="11.421875" style="80" customWidth="1"/>
  </cols>
  <sheetData>
    <row r="1" spans="1:5" ht="15">
      <c r="A1" s="437" t="s">
        <v>45</v>
      </c>
      <c r="B1" s="437"/>
      <c r="C1" s="437"/>
      <c r="D1" s="437"/>
      <c r="E1" s="437"/>
    </row>
    <row r="2" spans="1:5" ht="15">
      <c r="A2" s="438"/>
      <c r="B2" s="438"/>
      <c r="C2" s="438"/>
      <c r="D2" s="438"/>
      <c r="E2" s="438"/>
    </row>
    <row r="3" spans="1:5" ht="15">
      <c r="A3" s="449" t="s">
        <v>56</v>
      </c>
      <c r="B3" s="449"/>
      <c r="C3" s="449"/>
      <c r="D3" s="449"/>
      <c r="E3" s="449"/>
    </row>
    <row r="4" spans="1:5" ht="15">
      <c r="A4" s="449" t="s">
        <v>57</v>
      </c>
      <c r="B4" s="449"/>
      <c r="C4" s="449"/>
      <c r="D4" s="449"/>
      <c r="E4" s="449"/>
    </row>
    <row r="5" spans="1:5" ht="15">
      <c r="A5" s="449" t="s">
        <v>94</v>
      </c>
      <c r="B5" s="449"/>
      <c r="C5" s="449"/>
      <c r="D5" s="449"/>
      <c r="E5" s="449"/>
    </row>
    <row r="6" spans="1:5" ht="15">
      <c r="A6" s="450"/>
      <c r="B6" s="450"/>
      <c r="C6" s="450"/>
      <c r="D6" s="450"/>
      <c r="E6" s="451"/>
    </row>
    <row r="7" spans="1:5" ht="15">
      <c r="A7" s="196" t="s">
        <v>58</v>
      </c>
      <c r="B7" s="396" t="s">
        <v>59</v>
      </c>
      <c r="C7" s="408" t="s">
        <v>60</v>
      </c>
      <c r="D7" s="409"/>
      <c r="E7" s="452"/>
    </row>
    <row r="8" spans="1:8" ht="15">
      <c r="A8" s="452" t="s">
        <v>61</v>
      </c>
      <c r="B8" s="453" t="s">
        <v>62</v>
      </c>
      <c r="C8" s="453" t="s">
        <v>63</v>
      </c>
      <c r="D8" s="453" t="s">
        <v>64</v>
      </c>
      <c r="E8" s="453" t="s">
        <v>65</v>
      </c>
      <c r="F8" s="176"/>
      <c r="G8" s="176"/>
      <c r="H8" s="129"/>
    </row>
    <row r="9" spans="1:8" ht="15">
      <c r="A9" s="439"/>
      <c r="C9" s="296"/>
      <c r="D9" s="296"/>
      <c r="E9" s="336"/>
      <c r="F9" s="440"/>
      <c r="G9" s="440"/>
      <c r="H9" s="129"/>
    </row>
    <row r="10" spans="1:8" ht="15">
      <c r="A10" s="300" t="s">
        <v>549</v>
      </c>
      <c r="B10" s="441">
        <f>SUM(B12:B39)</f>
        <v>8156</v>
      </c>
      <c r="C10" s="441">
        <f>SUM(C12:C39)</f>
        <v>2095</v>
      </c>
      <c r="D10" s="441">
        <f>SUM(D12:D39)</f>
        <v>3392</v>
      </c>
      <c r="E10" s="442">
        <f>SUM(E12:E39)</f>
        <v>2669</v>
      </c>
      <c r="G10" s="129"/>
      <c r="H10" s="129"/>
    </row>
    <row r="11" spans="1:5" ht="15">
      <c r="A11" s="300"/>
      <c r="B11" s="441"/>
      <c r="C11" s="441"/>
      <c r="D11" s="441"/>
      <c r="E11" s="442"/>
    </row>
    <row r="12" spans="1:5" ht="15">
      <c r="A12" s="378" t="s">
        <v>66</v>
      </c>
      <c r="B12" s="164">
        <f aca="true" t="shared" si="0" ref="B12:B39">SUM(C12:E12)</f>
        <v>409</v>
      </c>
      <c r="C12" s="441">
        <v>253</v>
      </c>
      <c r="D12" s="441">
        <v>36</v>
      </c>
      <c r="E12" s="442">
        <v>120</v>
      </c>
    </row>
    <row r="13" spans="1:5" ht="15">
      <c r="A13" s="378" t="s">
        <v>67</v>
      </c>
      <c r="B13" s="164">
        <f t="shared" si="0"/>
        <v>827</v>
      </c>
      <c r="C13" s="165">
        <v>543</v>
      </c>
      <c r="D13" s="165">
        <v>186</v>
      </c>
      <c r="E13" s="166">
        <v>98</v>
      </c>
    </row>
    <row r="14" spans="1:5" ht="15">
      <c r="A14" s="378" t="s">
        <v>68</v>
      </c>
      <c r="B14" s="164">
        <f t="shared" si="0"/>
        <v>1080</v>
      </c>
      <c r="C14" s="165">
        <v>491</v>
      </c>
      <c r="D14" s="165">
        <v>389</v>
      </c>
      <c r="E14" s="166">
        <v>200</v>
      </c>
    </row>
    <row r="15" spans="1:5" ht="15">
      <c r="A15" s="378" t="s">
        <v>69</v>
      </c>
      <c r="B15" s="164">
        <f t="shared" si="0"/>
        <v>731</v>
      </c>
      <c r="C15" s="165">
        <v>206</v>
      </c>
      <c r="D15" s="165">
        <v>247</v>
      </c>
      <c r="E15" s="166">
        <v>278</v>
      </c>
    </row>
    <row r="16" spans="1:5" ht="15">
      <c r="A16" s="378" t="s">
        <v>70</v>
      </c>
      <c r="B16" s="164">
        <f t="shared" si="0"/>
        <v>753</v>
      </c>
      <c r="C16" s="165">
        <v>159</v>
      </c>
      <c r="D16" s="165">
        <v>266</v>
      </c>
      <c r="E16" s="166">
        <v>328</v>
      </c>
    </row>
    <row r="17" spans="1:5" ht="15">
      <c r="A17" s="378" t="s">
        <v>71</v>
      </c>
      <c r="B17" s="164">
        <f t="shared" si="0"/>
        <v>813</v>
      </c>
      <c r="C17" s="165">
        <v>128</v>
      </c>
      <c r="D17" s="165">
        <v>284</v>
      </c>
      <c r="E17" s="166">
        <v>401</v>
      </c>
    </row>
    <row r="18" spans="1:8" s="129" customFormat="1" ht="15">
      <c r="A18" s="378" t="s">
        <v>72</v>
      </c>
      <c r="B18" s="164">
        <f t="shared" si="0"/>
        <v>762</v>
      </c>
      <c r="C18" s="165">
        <v>74</v>
      </c>
      <c r="D18" s="165">
        <v>302</v>
      </c>
      <c r="E18" s="166">
        <v>386</v>
      </c>
      <c r="G18" s="80"/>
      <c r="H18" s="80"/>
    </row>
    <row r="19" spans="1:8" s="129" customFormat="1" ht="15">
      <c r="A19" s="378" t="s">
        <v>73</v>
      </c>
      <c r="B19" s="164">
        <f t="shared" si="0"/>
        <v>647</v>
      </c>
      <c r="C19" s="165">
        <v>69</v>
      </c>
      <c r="D19" s="165">
        <v>285</v>
      </c>
      <c r="E19" s="166">
        <v>293</v>
      </c>
      <c r="G19" s="80"/>
      <c r="H19" s="80"/>
    </row>
    <row r="20" spans="1:8" s="129" customFormat="1" ht="15">
      <c r="A20" s="378" t="s">
        <v>74</v>
      </c>
      <c r="B20" s="164">
        <f t="shared" si="0"/>
        <v>553</v>
      </c>
      <c r="C20" s="165">
        <v>49</v>
      </c>
      <c r="D20" s="165">
        <v>275</v>
      </c>
      <c r="E20" s="166">
        <v>229</v>
      </c>
      <c r="G20" s="80"/>
      <c r="H20" s="80"/>
    </row>
    <row r="21" spans="1:8" s="129" customFormat="1" ht="15">
      <c r="A21" s="378" t="s">
        <v>75</v>
      </c>
      <c r="B21" s="164">
        <f t="shared" si="0"/>
        <v>376</v>
      </c>
      <c r="C21" s="165">
        <v>32</v>
      </c>
      <c r="D21" s="165">
        <v>230</v>
      </c>
      <c r="E21" s="166">
        <v>114</v>
      </c>
      <c r="G21" s="80"/>
      <c r="H21" s="80"/>
    </row>
    <row r="22" spans="1:8" s="129" customFormat="1" ht="15">
      <c r="A22" s="378" t="s">
        <v>76</v>
      </c>
      <c r="B22" s="164">
        <f t="shared" si="0"/>
        <v>309</v>
      </c>
      <c r="C22" s="165">
        <v>22</v>
      </c>
      <c r="D22" s="165">
        <v>201</v>
      </c>
      <c r="E22" s="166">
        <v>86</v>
      </c>
      <c r="G22" s="80"/>
      <c r="H22" s="80"/>
    </row>
    <row r="23" spans="1:8" s="129" customFormat="1" ht="15">
      <c r="A23" s="378" t="s">
        <v>77</v>
      </c>
      <c r="B23" s="164">
        <f t="shared" si="0"/>
        <v>202</v>
      </c>
      <c r="C23" s="165">
        <v>22</v>
      </c>
      <c r="D23" s="165">
        <v>131</v>
      </c>
      <c r="E23" s="166">
        <v>49</v>
      </c>
      <c r="G23" s="80"/>
      <c r="H23" s="80"/>
    </row>
    <row r="24" spans="1:8" s="129" customFormat="1" ht="15">
      <c r="A24" s="378" t="s">
        <v>78</v>
      </c>
      <c r="B24" s="164">
        <f t="shared" si="0"/>
        <v>139</v>
      </c>
      <c r="C24" s="165">
        <v>10</v>
      </c>
      <c r="D24" s="165">
        <v>99</v>
      </c>
      <c r="E24" s="166">
        <v>30</v>
      </c>
      <c r="G24" s="80"/>
      <c r="H24" s="80"/>
    </row>
    <row r="25" spans="1:8" s="129" customFormat="1" ht="15">
      <c r="A25" s="378" t="s">
        <v>79</v>
      </c>
      <c r="B25" s="164">
        <f t="shared" si="0"/>
        <v>108</v>
      </c>
      <c r="C25" s="165">
        <v>9</v>
      </c>
      <c r="D25" s="165">
        <v>75</v>
      </c>
      <c r="E25" s="166">
        <v>24</v>
      </c>
      <c r="G25" s="80"/>
      <c r="H25" s="80"/>
    </row>
    <row r="26" spans="1:8" s="129" customFormat="1" ht="15">
      <c r="A26" s="378" t="s">
        <v>80</v>
      </c>
      <c r="B26" s="164">
        <f t="shared" si="0"/>
        <v>80</v>
      </c>
      <c r="C26" s="165">
        <v>6</v>
      </c>
      <c r="D26" s="165">
        <v>68</v>
      </c>
      <c r="E26" s="166">
        <v>6</v>
      </c>
      <c r="G26" s="80"/>
      <c r="H26" s="80"/>
    </row>
    <row r="27" spans="1:8" s="129" customFormat="1" ht="15">
      <c r="A27" s="378" t="s">
        <v>81</v>
      </c>
      <c r="B27" s="164">
        <f t="shared" si="0"/>
        <v>64</v>
      </c>
      <c r="C27" s="165">
        <v>4</v>
      </c>
      <c r="D27" s="165">
        <v>53</v>
      </c>
      <c r="E27" s="166">
        <v>7</v>
      </c>
      <c r="G27" s="80"/>
      <c r="H27" s="80"/>
    </row>
    <row r="28" spans="1:8" s="129" customFormat="1" ht="15">
      <c r="A28" s="378" t="s">
        <v>82</v>
      </c>
      <c r="B28" s="164">
        <f t="shared" si="0"/>
        <v>60</v>
      </c>
      <c r="C28" s="165">
        <v>7</v>
      </c>
      <c r="D28" s="165">
        <v>50</v>
      </c>
      <c r="E28" s="166">
        <v>3</v>
      </c>
      <c r="G28" s="80"/>
      <c r="H28" s="80"/>
    </row>
    <row r="29" spans="1:8" s="129" customFormat="1" ht="15">
      <c r="A29" s="378" t="s">
        <v>83</v>
      </c>
      <c r="B29" s="164">
        <f t="shared" si="0"/>
        <v>24</v>
      </c>
      <c r="C29" s="165">
        <v>1</v>
      </c>
      <c r="D29" s="165">
        <v>22</v>
      </c>
      <c r="E29" s="166">
        <v>1</v>
      </c>
      <c r="G29" s="80"/>
      <c r="H29" s="80"/>
    </row>
    <row r="30" spans="1:8" s="129" customFormat="1" ht="15">
      <c r="A30" s="378" t="s">
        <v>84</v>
      </c>
      <c r="B30" s="164">
        <f t="shared" si="0"/>
        <v>53</v>
      </c>
      <c r="C30" s="165">
        <v>4</v>
      </c>
      <c r="D30" s="165">
        <v>44</v>
      </c>
      <c r="E30" s="166">
        <v>5</v>
      </c>
      <c r="G30" s="80"/>
      <c r="H30" s="80"/>
    </row>
    <row r="31" spans="1:8" s="129" customFormat="1" ht="15">
      <c r="A31" s="378" t="s">
        <v>85</v>
      </c>
      <c r="B31" s="164">
        <f t="shared" si="0"/>
        <v>41</v>
      </c>
      <c r="C31" s="165">
        <v>2</v>
      </c>
      <c r="D31" s="165">
        <v>37</v>
      </c>
      <c r="E31" s="166">
        <v>2</v>
      </c>
      <c r="G31" s="80"/>
      <c r="H31" s="80"/>
    </row>
    <row r="32" spans="1:8" s="129" customFormat="1" ht="15">
      <c r="A32" s="378" t="s">
        <v>86</v>
      </c>
      <c r="B32" s="164">
        <f t="shared" si="0"/>
        <v>23</v>
      </c>
      <c r="C32" s="165">
        <v>1</v>
      </c>
      <c r="D32" s="165">
        <v>20</v>
      </c>
      <c r="E32" s="166">
        <v>2</v>
      </c>
      <c r="G32" s="80"/>
      <c r="H32" s="80"/>
    </row>
    <row r="33" spans="1:8" s="129" customFormat="1" ht="15">
      <c r="A33" s="378" t="s">
        <v>87</v>
      </c>
      <c r="B33" s="164">
        <f t="shared" si="0"/>
        <v>24</v>
      </c>
      <c r="C33" s="165">
        <v>1</v>
      </c>
      <c r="D33" s="165">
        <v>22</v>
      </c>
      <c r="E33" s="166">
        <v>1</v>
      </c>
      <c r="G33" s="80"/>
      <c r="H33" s="80"/>
    </row>
    <row r="34" spans="1:8" s="129" customFormat="1" ht="15">
      <c r="A34" s="378" t="s">
        <v>88</v>
      </c>
      <c r="B34" s="164">
        <f t="shared" si="0"/>
        <v>18</v>
      </c>
      <c r="C34" s="165">
        <v>0</v>
      </c>
      <c r="D34" s="165">
        <v>17</v>
      </c>
      <c r="E34" s="166">
        <v>1</v>
      </c>
      <c r="G34" s="80"/>
      <c r="H34" s="80"/>
    </row>
    <row r="35" spans="1:8" s="129" customFormat="1" ht="15">
      <c r="A35" s="378" t="s">
        <v>89</v>
      </c>
      <c r="B35" s="164">
        <f t="shared" si="0"/>
        <v>13</v>
      </c>
      <c r="C35" s="165">
        <v>0</v>
      </c>
      <c r="D35" s="165">
        <v>13</v>
      </c>
      <c r="E35" s="166">
        <v>0</v>
      </c>
      <c r="G35" s="80"/>
      <c r="H35" s="80"/>
    </row>
    <row r="36" spans="1:8" s="129" customFormat="1" ht="15">
      <c r="A36" s="378" t="s">
        <v>90</v>
      </c>
      <c r="B36" s="164">
        <f t="shared" si="0"/>
        <v>11</v>
      </c>
      <c r="C36" s="165">
        <v>1</v>
      </c>
      <c r="D36" s="165">
        <v>9</v>
      </c>
      <c r="E36" s="166">
        <v>1</v>
      </c>
      <c r="G36" s="80"/>
      <c r="H36" s="80"/>
    </row>
    <row r="37" spans="1:8" s="129" customFormat="1" ht="15">
      <c r="A37" s="378" t="s">
        <v>91</v>
      </c>
      <c r="B37" s="164">
        <f t="shared" si="0"/>
        <v>7</v>
      </c>
      <c r="C37" s="165">
        <v>0</v>
      </c>
      <c r="D37" s="165">
        <v>6</v>
      </c>
      <c r="E37" s="166">
        <v>1</v>
      </c>
      <c r="G37" s="80"/>
      <c r="H37" s="80"/>
    </row>
    <row r="38" spans="1:8" s="129" customFormat="1" ht="15">
      <c r="A38" s="378" t="s">
        <v>92</v>
      </c>
      <c r="B38" s="164">
        <f t="shared" si="0"/>
        <v>24</v>
      </c>
      <c r="C38" s="165">
        <v>1</v>
      </c>
      <c r="D38" s="165">
        <v>20</v>
      </c>
      <c r="E38" s="166">
        <v>3</v>
      </c>
      <c r="G38" s="80"/>
      <c r="H38" s="80"/>
    </row>
    <row r="39" spans="1:8" s="129" customFormat="1" ht="15">
      <c r="A39" s="378" t="s">
        <v>95</v>
      </c>
      <c r="B39" s="164">
        <f t="shared" si="0"/>
        <v>5</v>
      </c>
      <c r="C39" s="165">
        <v>0</v>
      </c>
      <c r="D39" s="165">
        <v>5</v>
      </c>
      <c r="E39" s="166">
        <v>0</v>
      </c>
      <c r="G39" s="80"/>
      <c r="H39" s="80"/>
    </row>
    <row r="40" spans="1:8" s="129" customFormat="1" ht="15.75" thickBot="1">
      <c r="A40" s="446"/>
      <c r="B40" s="447"/>
      <c r="C40" s="447"/>
      <c r="D40" s="447"/>
      <c r="E40" s="448"/>
      <c r="G40" s="80"/>
      <c r="H40" s="80"/>
    </row>
    <row r="41" spans="1:8" s="129" customFormat="1" ht="15">
      <c r="A41" s="80" t="s">
        <v>566</v>
      </c>
      <c r="B41" s="52"/>
      <c r="C41" s="52"/>
      <c r="D41" s="52"/>
      <c r="E41" s="367"/>
      <c r="G41" s="80"/>
      <c r="H41" s="80"/>
    </row>
  </sheetData>
  <mergeCells count="1">
    <mergeCell ref="A1:E1"/>
  </mergeCells>
  <printOptions horizontalCentered="1" verticalCentered="1"/>
  <pageMargins left="0" right="0" top="0.1968503937007874" bottom="0.3937007874015748" header="0" footer="0"/>
  <pageSetup horizontalDpi="600" verticalDpi="600" orientation="portrait" scale="65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6"/>
  <sheetViews>
    <sheetView zoomScale="75" zoomScaleNormal="75" workbookViewId="0" topLeftCell="A1">
      <selection activeCell="O38" sqref="O38"/>
    </sheetView>
  </sheetViews>
  <sheetFormatPr defaultColWidth="11.57421875" defaultRowHeight="12.75"/>
  <cols>
    <col min="1" max="1" width="51.421875" style="80" customWidth="1"/>
    <col min="2" max="2" width="16.140625" style="80" bestFit="1" customWidth="1"/>
    <col min="3" max="3" width="22.421875" style="80" bestFit="1" customWidth="1"/>
    <col min="4" max="4" width="25.421875" style="80" bestFit="1" customWidth="1"/>
    <col min="5" max="5" width="26.7109375" style="80" bestFit="1" customWidth="1"/>
    <col min="6" max="16384" width="11.421875" style="80" customWidth="1"/>
  </cols>
  <sheetData>
    <row r="1" spans="1:5" ht="15">
      <c r="A1" s="437" t="s">
        <v>46</v>
      </c>
      <c r="B1" s="437"/>
      <c r="C1" s="437"/>
      <c r="D1" s="437"/>
      <c r="E1" s="437"/>
    </row>
    <row r="2" spans="1:5" ht="15">
      <c r="A2" s="438"/>
      <c r="B2" s="438"/>
      <c r="C2" s="438"/>
      <c r="D2" s="438"/>
      <c r="E2" s="438"/>
    </row>
    <row r="3" spans="1:5" ht="15">
      <c r="A3" s="449" t="s">
        <v>56</v>
      </c>
      <c r="B3" s="449"/>
      <c r="C3" s="449"/>
      <c r="D3" s="449"/>
      <c r="E3" s="449"/>
    </row>
    <row r="4" spans="1:5" ht="15">
      <c r="A4" s="449" t="s">
        <v>57</v>
      </c>
      <c r="B4" s="449"/>
      <c r="C4" s="449"/>
      <c r="D4" s="449"/>
      <c r="E4" s="449"/>
    </row>
    <row r="5" spans="1:5" ht="15">
      <c r="A5" s="449" t="s">
        <v>96</v>
      </c>
      <c r="B5" s="449"/>
      <c r="C5" s="449"/>
      <c r="D5" s="449"/>
      <c r="E5" s="449"/>
    </row>
    <row r="6" spans="1:5" ht="15">
      <c r="A6" s="450"/>
      <c r="B6" s="450"/>
      <c r="C6" s="450"/>
      <c r="D6" s="450"/>
      <c r="E6" s="451"/>
    </row>
    <row r="7" spans="1:5" ht="15">
      <c r="A7" s="196" t="s">
        <v>58</v>
      </c>
      <c r="B7" s="396" t="s">
        <v>59</v>
      </c>
      <c r="C7" s="408" t="s">
        <v>60</v>
      </c>
      <c r="D7" s="409"/>
      <c r="E7" s="452"/>
    </row>
    <row r="8" spans="1:10" ht="15">
      <c r="A8" s="452" t="s">
        <v>61</v>
      </c>
      <c r="B8" s="453" t="s">
        <v>62</v>
      </c>
      <c r="C8" s="453" t="s">
        <v>63</v>
      </c>
      <c r="D8" s="453" t="s">
        <v>64</v>
      </c>
      <c r="E8" s="453" t="s">
        <v>65</v>
      </c>
      <c r="G8" s="176"/>
      <c r="H8" s="176"/>
      <c r="I8" s="176"/>
      <c r="J8" s="129"/>
    </row>
    <row r="9" spans="1:10" ht="15">
      <c r="A9" s="439"/>
      <c r="C9" s="296"/>
      <c r="D9" s="296"/>
      <c r="E9" s="336"/>
      <c r="G9" s="440"/>
      <c r="H9" s="440"/>
      <c r="I9" s="440"/>
      <c r="J9" s="129"/>
    </row>
    <row r="10" spans="1:10" ht="15">
      <c r="A10" s="300" t="s">
        <v>549</v>
      </c>
      <c r="B10" s="441">
        <f>SUM(B12:B24)</f>
        <v>2027</v>
      </c>
      <c r="C10" s="441">
        <f>SUM(C12:C24)</f>
        <v>1126</v>
      </c>
      <c r="D10" s="441">
        <f>SUM(D12:D24)</f>
        <v>304</v>
      </c>
      <c r="E10" s="442">
        <f>SUM(E12:E24)</f>
        <v>597</v>
      </c>
      <c r="G10" s="129"/>
      <c r="H10" s="129"/>
      <c r="I10" s="129"/>
      <c r="J10" s="129"/>
    </row>
    <row r="11" spans="1:5" ht="15">
      <c r="A11" s="300"/>
      <c r="B11" s="441"/>
      <c r="C11" s="441"/>
      <c r="D11" s="441"/>
      <c r="E11" s="442"/>
    </row>
    <row r="12" spans="1:5" ht="15">
      <c r="A12" s="378" t="s">
        <v>97</v>
      </c>
      <c r="B12" s="164">
        <f aca="true" t="shared" si="0" ref="B12:B24">SUM(C12:E12)</f>
        <v>1654</v>
      </c>
      <c r="C12" s="441">
        <v>1031</v>
      </c>
      <c r="D12" s="441">
        <v>203</v>
      </c>
      <c r="E12" s="442">
        <v>420</v>
      </c>
    </row>
    <row r="13" spans="1:5" ht="15">
      <c r="A13" s="378" t="s">
        <v>98</v>
      </c>
      <c r="B13" s="164">
        <f t="shared" si="0"/>
        <v>66</v>
      </c>
      <c r="C13" s="165">
        <v>26</v>
      </c>
      <c r="D13" s="165">
        <v>16</v>
      </c>
      <c r="E13" s="166">
        <v>24</v>
      </c>
    </row>
    <row r="14" spans="1:5" ht="15">
      <c r="A14" s="378" t="s">
        <v>99</v>
      </c>
      <c r="B14" s="164">
        <f t="shared" si="0"/>
        <v>83</v>
      </c>
      <c r="C14" s="165">
        <v>25</v>
      </c>
      <c r="D14" s="165">
        <v>25</v>
      </c>
      <c r="E14" s="166">
        <v>33</v>
      </c>
    </row>
    <row r="15" spans="1:5" ht="15">
      <c r="A15" s="378" t="s">
        <v>100</v>
      </c>
      <c r="B15" s="164">
        <f t="shared" si="0"/>
        <v>46</v>
      </c>
      <c r="C15" s="165">
        <v>13</v>
      </c>
      <c r="D15" s="165">
        <v>5</v>
      </c>
      <c r="E15" s="166">
        <v>28</v>
      </c>
    </row>
    <row r="16" spans="1:5" ht="15">
      <c r="A16" s="378" t="s">
        <v>101</v>
      </c>
      <c r="B16" s="164">
        <f t="shared" si="0"/>
        <v>46</v>
      </c>
      <c r="C16" s="165">
        <v>5</v>
      </c>
      <c r="D16" s="165">
        <v>14</v>
      </c>
      <c r="E16" s="166">
        <v>27</v>
      </c>
    </row>
    <row r="17" spans="1:5" ht="15">
      <c r="A17" s="378" t="s">
        <v>102</v>
      </c>
      <c r="B17" s="164">
        <f t="shared" si="0"/>
        <v>44</v>
      </c>
      <c r="C17" s="165">
        <v>9</v>
      </c>
      <c r="D17" s="165">
        <v>11</v>
      </c>
      <c r="E17" s="166">
        <v>24</v>
      </c>
    </row>
    <row r="18" spans="1:5" ht="15">
      <c r="A18" s="378" t="s">
        <v>103</v>
      </c>
      <c r="B18" s="164">
        <f t="shared" si="0"/>
        <v>31</v>
      </c>
      <c r="C18" s="165">
        <v>9</v>
      </c>
      <c r="D18" s="165">
        <v>11</v>
      </c>
      <c r="E18" s="166">
        <v>11</v>
      </c>
    </row>
    <row r="19" spans="1:5" ht="15">
      <c r="A19" s="378" t="s">
        <v>104</v>
      </c>
      <c r="B19" s="164">
        <f t="shared" si="0"/>
        <v>28</v>
      </c>
      <c r="C19" s="165">
        <v>6</v>
      </c>
      <c r="D19" s="165">
        <v>7</v>
      </c>
      <c r="E19" s="166">
        <v>15</v>
      </c>
    </row>
    <row r="20" spans="1:5" ht="15">
      <c r="A20" s="378" t="s">
        <v>105</v>
      </c>
      <c r="B20" s="164">
        <f t="shared" si="0"/>
        <v>13</v>
      </c>
      <c r="C20" s="165">
        <v>1</v>
      </c>
      <c r="D20" s="165">
        <v>4</v>
      </c>
      <c r="E20" s="166">
        <v>8</v>
      </c>
    </row>
    <row r="21" spans="1:5" ht="15">
      <c r="A21" s="378" t="s">
        <v>106</v>
      </c>
      <c r="B21" s="164">
        <f t="shared" si="0"/>
        <v>8</v>
      </c>
      <c r="C21" s="165">
        <v>1</v>
      </c>
      <c r="D21" s="165">
        <v>3</v>
      </c>
      <c r="E21" s="166">
        <v>4</v>
      </c>
    </row>
    <row r="22" spans="1:5" ht="15">
      <c r="A22" s="378" t="s">
        <v>107</v>
      </c>
      <c r="B22" s="164">
        <f t="shared" si="0"/>
        <v>4</v>
      </c>
      <c r="C22" s="165">
        <v>0</v>
      </c>
      <c r="D22" s="165">
        <v>2</v>
      </c>
      <c r="E22" s="166">
        <v>2</v>
      </c>
    </row>
    <row r="23" spans="1:5" ht="15">
      <c r="A23" s="378" t="s">
        <v>108</v>
      </c>
      <c r="B23" s="164">
        <f t="shared" si="0"/>
        <v>2</v>
      </c>
      <c r="C23" s="165">
        <v>0</v>
      </c>
      <c r="D23" s="165">
        <v>1</v>
      </c>
      <c r="E23" s="166">
        <v>1</v>
      </c>
    </row>
    <row r="24" spans="1:5" ht="15">
      <c r="A24" s="378" t="s">
        <v>109</v>
      </c>
      <c r="B24" s="164">
        <f t="shared" si="0"/>
        <v>2</v>
      </c>
      <c r="C24" s="165">
        <v>0</v>
      </c>
      <c r="D24" s="165">
        <v>2</v>
      </c>
      <c r="E24" s="166">
        <v>0</v>
      </c>
    </row>
    <row r="25" spans="1:5" ht="15.75" thickBot="1">
      <c r="A25" s="447"/>
      <c r="B25" s="447"/>
      <c r="C25" s="447"/>
      <c r="D25" s="447"/>
      <c r="E25" s="448"/>
    </row>
    <row r="26" ht="15">
      <c r="A26" s="80" t="s">
        <v>566</v>
      </c>
    </row>
  </sheetData>
  <mergeCells count="1">
    <mergeCell ref="A1:E1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6"/>
  <sheetViews>
    <sheetView zoomScale="70" zoomScaleNormal="70" zoomScalePageLayoutView="0" workbookViewId="0" topLeftCell="A1">
      <selection activeCell="Q42" sqref="Q42"/>
    </sheetView>
  </sheetViews>
  <sheetFormatPr defaultColWidth="11.57421875" defaultRowHeight="12.75"/>
  <cols>
    <col min="1" max="1" width="85.00390625" style="80" customWidth="1"/>
    <col min="2" max="2" width="12.421875" style="80" bestFit="1" customWidth="1"/>
    <col min="3" max="3" width="20.140625" style="80" bestFit="1" customWidth="1"/>
    <col min="4" max="4" width="15.00390625" style="80" bestFit="1" customWidth="1"/>
    <col min="5" max="5" width="21.8515625" style="80" bestFit="1" customWidth="1"/>
    <col min="6" max="6" width="22.7109375" style="80" bestFit="1" customWidth="1"/>
    <col min="7" max="7" width="21.00390625" style="80" bestFit="1" customWidth="1"/>
    <col min="8" max="8" width="19.8515625" style="80" bestFit="1" customWidth="1"/>
    <col min="9" max="9" width="14.421875" style="80" customWidth="1"/>
    <col min="10" max="10" width="8.7109375" style="80" customWidth="1"/>
    <col min="11" max="16384" width="11.421875" style="80" customWidth="1"/>
  </cols>
  <sheetData>
    <row r="1" spans="1:9" ht="15">
      <c r="A1" s="100" t="s">
        <v>20</v>
      </c>
      <c r="B1" s="101"/>
      <c r="C1" s="101"/>
      <c r="D1" s="101"/>
      <c r="E1" s="101"/>
      <c r="F1" s="101"/>
      <c r="G1" s="101"/>
      <c r="H1" s="101"/>
      <c r="I1" s="101"/>
    </row>
    <row r="2" spans="1:9" ht="15">
      <c r="A2" s="101"/>
      <c r="B2" s="101"/>
      <c r="C2" s="101"/>
      <c r="D2" s="101"/>
      <c r="E2" s="101"/>
      <c r="F2" s="101"/>
      <c r="G2" s="101"/>
      <c r="H2" s="101"/>
      <c r="I2" s="101"/>
    </row>
    <row r="3" spans="1:9" ht="20.25" customHeight="1">
      <c r="A3" s="135" t="s">
        <v>284</v>
      </c>
      <c r="B3" s="135"/>
      <c r="C3" s="135"/>
      <c r="D3" s="135"/>
      <c r="E3" s="135"/>
      <c r="F3" s="135"/>
      <c r="G3" s="135"/>
      <c r="H3" s="135"/>
      <c r="I3" s="135"/>
    </row>
    <row r="4" spans="1:9" ht="15">
      <c r="A4" s="136"/>
      <c r="B4" s="136"/>
      <c r="C4" s="136"/>
      <c r="D4" s="136"/>
      <c r="E4" s="136"/>
      <c r="F4" s="136"/>
      <c r="G4" s="136"/>
      <c r="H4" s="136"/>
      <c r="I4" s="136"/>
    </row>
    <row r="5" spans="1:9" ht="15">
      <c r="A5" s="137"/>
      <c r="B5" s="137"/>
      <c r="C5" s="138" t="s">
        <v>567</v>
      </c>
      <c r="D5" s="139"/>
      <c r="E5" s="139"/>
      <c r="F5" s="139"/>
      <c r="G5" s="139"/>
      <c r="H5" s="139"/>
      <c r="I5" s="140"/>
    </row>
    <row r="6" spans="1:9" ht="15">
      <c r="A6" s="141"/>
      <c r="B6" s="142"/>
      <c r="C6" s="143"/>
      <c r="D6" s="143"/>
      <c r="E6" s="144"/>
      <c r="F6" s="143"/>
      <c r="G6" s="143"/>
      <c r="H6" s="143"/>
      <c r="I6" s="145"/>
    </row>
    <row r="7" spans="1:9" ht="15">
      <c r="A7" s="146" t="s">
        <v>529</v>
      </c>
      <c r="B7" s="147" t="s">
        <v>549</v>
      </c>
      <c r="C7" s="147" t="s">
        <v>568</v>
      </c>
      <c r="D7" s="147" t="s">
        <v>569</v>
      </c>
      <c r="E7" s="147" t="s">
        <v>570</v>
      </c>
      <c r="F7" s="147" t="s">
        <v>571</v>
      </c>
      <c r="G7" s="147" t="s">
        <v>572</v>
      </c>
      <c r="H7" s="147" t="s">
        <v>573</v>
      </c>
      <c r="I7" s="148" t="s">
        <v>574</v>
      </c>
    </row>
    <row r="8" spans="1:9" ht="15">
      <c r="A8" s="149"/>
      <c r="B8" s="150"/>
      <c r="C8" s="150" t="s">
        <v>575</v>
      </c>
      <c r="D8" s="150" t="s">
        <v>576</v>
      </c>
      <c r="E8" s="150" t="s">
        <v>577</v>
      </c>
      <c r="F8" s="150" t="s">
        <v>578</v>
      </c>
      <c r="G8" s="150" t="s">
        <v>579</v>
      </c>
      <c r="H8" s="150" t="s">
        <v>580</v>
      </c>
      <c r="I8" s="151"/>
    </row>
    <row r="9" spans="1:9" ht="15">
      <c r="A9" s="104"/>
      <c r="B9" s="105"/>
      <c r="C9" s="105"/>
      <c r="D9" s="106"/>
      <c r="E9" s="107"/>
      <c r="F9" s="108"/>
      <c r="G9" s="108"/>
      <c r="H9" s="108"/>
      <c r="I9" s="109"/>
    </row>
    <row r="10" spans="1:9" ht="15">
      <c r="A10" s="110" t="s">
        <v>549</v>
      </c>
      <c r="B10" s="111">
        <f aca="true" t="shared" si="0" ref="B10:I10">B12+B16+B20+B24+B28+B32+B35+B40+B45+B49+B53+B58+B61+B66+B70</f>
        <v>21740</v>
      </c>
      <c r="C10" s="111">
        <f t="shared" si="0"/>
        <v>16166</v>
      </c>
      <c r="D10" s="111">
        <f t="shared" si="0"/>
        <v>2385</v>
      </c>
      <c r="E10" s="111">
        <f t="shared" si="0"/>
        <v>20</v>
      </c>
      <c r="F10" s="111">
        <f t="shared" si="0"/>
        <v>1061</v>
      </c>
      <c r="G10" s="111">
        <f t="shared" si="0"/>
        <v>1978</v>
      </c>
      <c r="H10" s="111">
        <f t="shared" si="0"/>
        <v>72</v>
      </c>
      <c r="I10" s="112">
        <f t="shared" si="0"/>
        <v>58</v>
      </c>
    </row>
    <row r="11" spans="1:9" ht="15">
      <c r="A11" s="113"/>
      <c r="B11" s="114"/>
      <c r="C11" s="115"/>
      <c r="D11" s="116"/>
      <c r="E11" s="116"/>
      <c r="F11" s="116"/>
      <c r="G11" s="116"/>
      <c r="H11" s="116"/>
      <c r="I11" s="117"/>
    </row>
    <row r="12" spans="1:9" ht="15">
      <c r="A12" s="64" t="s">
        <v>313</v>
      </c>
      <c r="B12" s="111">
        <f>SUM(B13:B14)</f>
        <v>1978</v>
      </c>
      <c r="C12" s="111">
        <f aca="true" t="shared" si="1" ref="C12:I12">SUM(C13:C14)</f>
        <v>1443</v>
      </c>
      <c r="D12" s="111">
        <f t="shared" si="1"/>
        <v>341</v>
      </c>
      <c r="E12" s="111">
        <f t="shared" si="1"/>
        <v>0</v>
      </c>
      <c r="F12" s="111">
        <f t="shared" si="1"/>
        <v>77</v>
      </c>
      <c r="G12" s="111">
        <f t="shared" si="1"/>
        <v>70</v>
      </c>
      <c r="H12" s="111">
        <f t="shared" si="1"/>
        <v>39</v>
      </c>
      <c r="I12" s="112">
        <f t="shared" si="1"/>
        <v>8</v>
      </c>
    </row>
    <row r="13" spans="1:10" ht="15">
      <c r="A13" s="65" t="s">
        <v>192</v>
      </c>
      <c r="B13" s="118">
        <f>SUM(C13:I13)</f>
        <v>1832</v>
      </c>
      <c r="C13" s="119">
        <v>1407</v>
      </c>
      <c r="D13" s="119">
        <v>329</v>
      </c>
      <c r="E13" s="119">
        <v>0</v>
      </c>
      <c r="F13" s="119">
        <v>21</v>
      </c>
      <c r="G13" s="119">
        <v>29</v>
      </c>
      <c r="H13" s="119">
        <v>38</v>
      </c>
      <c r="I13" s="120">
        <v>8</v>
      </c>
      <c r="J13" s="121"/>
    </row>
    <row r="14" spans="1:10" ht="15">
      <c r="A14" s="65" t="s">
        <v>136</v>
      </c>
      <c r="B14" s="118">
        <f>SUM(C14:I14)</f>
        <v>146</v>
      </c>
      <c r="C14" s="119">
        <v>36</v>
      </c>
      <c r="D14" s="119">
        <v>12</v>
      </c>
      <c r="E14" s="119">
        <v>0</v>
      </c>
      <c r="F14" s="119">
        <v>56</v>
      </c>
      <c r="G14" s="119">
        <v>41</v>
      </c>
      <c r="H14" s="119">
        <v>1</v>
      </c>
      <c r="I14" s="120">
        <v>0</v>
      </c>
      <c r="J14" s="121"/>
    </row>
    <row r="15" spans="1:10" ht="15">
      <c r="A15" s="65"/>
      <c r="B15" s="118"/>
      <c r="C15" s="119"/>
      <c r="D15" s="119"/>
      <c r="E15" s="119"/>
      <c r="F15" s="119"/>
      <c r="G15" s="119"/>
      <c r="H15" s="119"/>
      <c r="I15" s="120"/>
      <c r="J15" s="121"/>
    </row>
    <row r="16" spans="1:10" s="101" customFormat="1" ht="15">
      <c r="A16" s="64" t="s">
        <v>314</v>
      </c>
      <c r="B16" s="111">
        <f>SUM(B17:B18)</f>
        <v>2000</v>
      </c>
      <c r="C16" s="111">
        <f aca="true" t="shared" si="2" ref="C16:I16">SUM(C17:C18)</f>
        <v>886</v>
      </c>
      <c r="D16" s="111">
        <f t="shared" si="2"/>
        <v>298</v>
      </c>
      <c r="E16" s="111">
        <f t="shared" si="2"/>
        <v>2</v>
      </c>
      <c r="F16" s="111">
        <f t="shared" si="2"/>
        <v>265</v>
      </c>
      <c r="G16" s="111">
        <f t="shared" si="2"/>
        <v>545</v>
      </c>
      <c r="H16" s="111">
        <f t="shared" si="2"/>
        <v>0</v>
      </c>
      <c r="I16" s="112">
        <f t="shared" si="2"/>
        <v>4</v>
      </c>
      <c r="J16" s="121"/>
    </row>
    <row r="17" spans="1:10" ht="15">
      <c r="A17" s="65" t="s">
        <v>193</v>
      </c>
      <c r="B17" s="118">
        <f>SUM(C17:I17)</f>
        <v>979</v>
      </c>
      <c r="C17" s="119">
        <v>780</v>
      </c>
      <c r="D17" s="119">
        <v>182</v>
      </c>
      <c r="E17" s="119">
        <v>2</v>
      </c>
      <c r="F17" s="119">
        <v>2</v>
      </c>
      <c r="G17" s="119">
        <v>10</v>
      </c>
      <c r="H17" s="119">
        <v>0</v>
      </c>
      <c r="I17" s="120">
        <v>3</v>
      </c>
      <c r="J17" s="121"/>
    </row>
    <row r="18" spans="1:10" ht="15">
      <c r="A18" s="65" t="s">
        <v>122</v>
      </c>
      <c r="B18" s="118">
        <f>SUM(C18:I18)</f>
        <v>1021</v>
      </c>
      <c r="C18" s="119">
        <v>106</v>
      </c>
      <c r="D18" s="119">
        <v>116</v>
      </c>
      <c r="E18" s="119">
        <v>0</v>
      </c>
      <c r="F18" s="119">
        <v>263</v>
      </c>
      <c r="G18" s="119">
        <v>535</v>
      </c>
      <c r="H18" s="119">
        <v>0</v>
      </c>
      <c r="I18" s="120">
        <v>1</v>
      </c>
      <c r="J18" s="121"/>
    </row>
    <row r="19" spans="1:10" ht="15">
      <c r="A19" s="65"/>
      <c r="B19" s="118"/>
      <c r="C19" s="119"/>
      <c r="D19" s="119"/>
      <c r="E19" s="119"/>
      <c r="F19" s="119"/>
      <c r="G19" s="119"/>
      <c r="H19" s="119"/>
      <c r="I19" s="120"/>
      <c r="J19" s="121"/>
    </row>
    <row r="20" spans="1:10" s="101" customFormat="1" ht="15">
      <c r="A20" s="64" t="s">
        <v>315</v>
      </c>
      <c r="B20" s="111">
        <f aca="true" t="shared" si="3" ref="B20:I20">SUM(B21:B22)</f>
        <v>2338</v>
      </c>
      <c r="C20" s="111">
        <f t="shared" si="3"/>
        <v>2129</v>
      </c>
      <c r="D20" s="111">
        <f t="shared" si="3"/>
        <v>202</v>
      </c>
      <c r="E20" s="111">
        <f t="shared" si="3"/>
        <v>0</v>
      </c>
      <c r="F20" s="111">
        <f t="shared" si="3"/>
        <v>2</v>
      </c>
      <c r="G20" s="111">
        <f t="shared" si="3"/>
        <v>5</v>
      </c>
      <c r="H20" s="111">
        <f t="shared" si="3"/>
        <v>0</v>
      </c>
      <c r="I20" s="112">
        <f t="shared" si="3"/>
        <v>0</v>
      </c>
      <c r="J20" s="121"/>
    </row>
    <row r="21" spans="1:10" ht="15">
      <c r="A21" s="65" t="s">
        <v>194</v>
      </c>
      <c r="B21" s="118">
        <f>SUM(C21:I21)</f>
        <v>1500</v>
      </c>
      <c r="C21" s="119">
        <v>1392</v>
      </c>
      <c r="D21" s="119">
        <v>104</v>
      </c>
      <c r="E21" s="119">
        <v>0</v>
      </c>
      <c r="F21" s="119">
        <v>0</v>
      </c>
      <c r="G21" s="119">
        <v>4</v>
      </c>
      <c r="H21" s="119">
        <v>0</v>
      </c>
      <c r="I21" s="120">
        <v>0</v>
      </c>
      <c r="J21" s="121"/>
    </row>
    <row r="22" spans="1:10" ht="15">
      <c r="A22" s="65" t="s">
        <v>195</v>
      </c>
      <c r="B22" s="118">
        <f>SUM(C22:I22)</f>
        <v>838</v>
      </c>
      <c r="C22" s="119">
        <v>737</v>
      </c>
      <c r="D22" s="119">
        <v>98</v>
      </c>
      <c r="E22" s="119">
        <v>0</v>
      </c>
      <c r="F22" s="119">
        <v>2</v>
      </c>
      <c r="G22" s="119">
        <v>1</v>
      </c>
      <c r="H22" s="119">
        <v>0</v>
      </c>
      <c r="I22" s="120">
        <v>0</v>
      </c>
      <c r="J22" s="121"/>
    </row>
    <row r="23" spans="1:10" ht="15">
      <c r="A23" s="71"/>
      <c r="B23" s="116"/>
      <c r="C23" s="116"/>
      <c r="D23" s="116"/>
      <c r="E23" s="116"/>
      <c r="F23" s="116"/>
      <c r="G23" s="116"/>
      <c r="H23" s="116"/>
      <c r="I23" s="117"/>
      <c r="J23" s="121"/>
    </row>
    <row r="24" spans="1:10" ht="15">
      <c r="A24" s="64" t="s">
        <v>316</v>
      </c>
      <c r="B24" s="111">
        <f>SUM(B25:B26)</f>
        <v>1034</v>
      </c>
      <c r="C24" s="111">
        <f aca="true" t="shared" si="4" ref="C24:I24">SUM(C25:C26)</f>
        <v>545</v>
      </c>
      <c r="D24" s="111">
        <f t="shared" si="4"/>
        <v>137</v>
      </c>
      <c r="E24" s="111">
        <f t="shared" si="4"/>
        <v>0</v>
      </c>
      <c r="F24" s="111">
        <f t="shared" si="4"/>
        <v>87</v>
      </c>
      <c r="G24" s="111">
        <f t="shared" si="4"/>
        <v>261</v>
      </c>
      <c r="H24" s="111">
        <f t="shared" si="4"/>
        <v>1</v>
      </c>
      <c r="I24" s="112">
        <f t="shared" si="4"/>
        <v>3</v>
      </c>
      <c r="J24" s="121"/>
    </row>
    <row r="25" spans="1:10" ht="15">
      <c r="A25" s="65" t="s">
        <v>196</v>
      </c>
      <c r="B25" s="118">
        <f>SUM(C25:I25)</f>
        <v>713</v>
      </c>
      <c r="C25" s="119">
        <v>533</v>
      </c>
      <c r="D25" s="119">
        <v>108</v>
      </c>
      <c r="E25" s="119">
        <v>0</v>
      </c>
      <c r="F25" s="119">
        <v>18</v>
      </c>
      <c r="G25" s="119">
        <v>50</v>
      </c>
      <c r="H25" s="119">
        <v>1</v>
      </c>
      <c r="I25" s="120">
        <v>3</v>
      </c>
      <c r="J25" s="121"/>
    </row>
    <row r="26" spans="1:10" ht="15">
      <c r="A26" s="65" t="s">
        <v>198</v>
      </c>
      <c r="B26" s="118">
        <f>SUM(C26:I26)</f>
        <v>321</v>
      </c>
      <c r="C26" s="119">
        <v>12</v>
      </c>
      <c r="D26" s="119">
        <v>29</v>
      </c>
      <c r="E26" s="119">
        <v>0</v>
      </c>
      <c r="F26" s="119">
        <v>69</v>
      </c>
      <c r="G26" s="119">
        <v>211</v>
      </c>
      <c r="H26" s="119">
        <v>0</v>
      </c>
      <c r="I26" s="120">
        <v>0</v>
      </c>
      <c r="J26" s="121"/>
    </row>
    <row r="27" spans="1:10" ht="15">
      <c r="A27" s="65"/>
      <c r="B27" s="118"/>
      <c r="C27" s="119"/>
      <c r="D27" s="119"/>
      <c r="E27" s="119"/>
      <c r="F27" s="119"/>
      <c r="G27" s="119"/>
      <c r="H27" s="119"/>
      <c r="I27" s="120"/>
      <c r="J27" s="121"/>
    </row>
    <row r="28" spans="1:10" s="101" customFormat="1" ht="15">
      <c r="A28" s="64" t="s">
        <v>317</v>
      </c>
      <c r="B28" s="111">
        <f>SUM(B29:B30)</f>
        <v>572</v>
      </c>
      <c r="C28" s="111">
        <f aca="true" t="shared" si="5" ref="C28:I28">SUM(C29:C30)</f>
        <v>416</v>
      </c>
      <c r="D28" s="111">
        <f t="shared" si="5"/>
        <v>72</v>
      </c>
      <c r="E28" s="111">
        <f t="shared" si="5"/>
        <v>0</v>
      </c>
      <c r="F28" s="111">
        <f t="shared" si="5"/>
        <v>10</v>
      </c>
      <c r="G28" s="111">
        <f>SUM(G29:G30)</f>
        <v>71</v>
      </c>
      <c r="H28" s="111">
        <f t="shared" si="5"/>
        <v>0</v>
      </c>
      <c r="I28" s="112">
        <f t="shared" si="5"/>
        <v>3</v>
      </c>
      <c r="J28" s="121"/>
    </row>
    <row r="29" spans="1:10" ht="15">
      <c r="A29" s="65" t="s">
        <v>197</v>
      </c>
      <c r="B29" s="118">
        <f>SUM(C29:I29)</f>
        <v>493</v>
      </c>
      <c r="C29" s="119">
        <v>415</v>
      </c>
      <c r="D29" s="119">
        <v>70</v>
      </c>
      <c r="E29" s="119">
        <v>0</v>
      </c>
      <c r="F29" s="119">
        <v>0</v>
      </c>
      <c r="G29" s="119">
        <v>5</v>
      </c>
      <c r="H29" s="119">
        <v>0</v>
      </c>
      <c r="I29" s="120">
        <v>3</v>
      </c>
      <c r="J29" s="121"/>
    </row>
    <row r="30" spans="1:10" ht="15">
      <c r="A30" s="65" t="s">
        <v>128</v>
      </c>
      <c r="B30" s="118">
        <f>SUM(C30:I30)</f>
        <v>79</v>
      </c>
      <c r="C30" s="119">
        <v>1</v>
      </c>
      <c r="D30" s="119">
        <v>2</v>
      </c>
      <c r="E30" s="119">
        <v>0</v>
      </c>
      <c r="F30" s="119">
        <v>10</v>
      </c>
      <c r="G30" s="119">
        <v>66</v>
      </c>
      <c r="H30" s="119">
        <v>0</v>
      </c>
      <c r="I30" s="120">
        <v>0</v>
      </c>
      <c r="J30" s="121"/>
    </row>
    <row r="31" spans="1:10" ht="15">
      <c r="A31" s="65"/>
      <c r="B31" s="118"/>
      <c r="C31" s="119"/>
      <c r="D31" s="119"/>
      <c r="E31" s="119"/>
      <c r="F31" s="119"/>
      <c r="G31" s="119"/>
      <c r="H31" s="119"/>
      <c r="I31" s="120"/>
      <c r="J31" s="121"/>
    </row>
    <row r="32" spans="1:10" s="101" customFormat="1" ht="15">
      <c r="A32" s="64" t="s">
        <v>318</v>
      </c>
      <c r="B32" s="111">
        <f>SUM(B33)</f>
        <v>414</v>
      </c>
      <c r="C32" s="111">
        <f aca="true" t="shared" si="6" ref="C32:I32">SUM(C33)</f>
        <v>367</v>
      </c>
      <c r="D32" s="111">
        <f t="shared" si="6"/>
        <v>44</v>
      </c>
      <c r="E32" s="111">
        <f t="shared" si="6"/>
        <v>1</v>
      </c>
      <c r="F32" s="111">
        <f t="shared" si="6"/>
        <v>2</v>
      </c>
      <c r="G32" s="111">
        <f t="shared" si="6"/>
        <v>0</v>
      </c>
      <c r="H32" s="111">
        <f t="shared" si="6"/>
        <v>0</v>
      </c>
      <c r="I32" s="112">
        <f t="shared" si="6"/>
        <v>0</v>
      </c>
      <c r="J32" s="121"/>
    </row>
    <row r="33" spans="1:10" ht="15">
      <c r="A33" s="65" t="s">
        <v>199</v>
      </c>
      <c r="B33" s="118">
        <f>SUM(C33:I33)</f>
        <v>414</v>
      </c>
      <c r="C33" s="119">
        <v>367</v>
      </c>
      <c r="D33" s="119">
        <v>44</v>
      </c>
      <c r="E33" s="119">
        <v>1</v>
      </c>
      <c r="F33" s="119">
        <v>2</v>
      </c>
      <c r="G33" s="119">
        <v>0</v>
      </c>
      <c r="H33" s="119">
        <v>0</v>
      </c>
      <c r="I33" s="120">
        <v>0</v>
      </c>
      <c r="J33" s="121"/>
    </row>
    <row r="34" spans="1:10" ht="15">
      <c r="A34" s="65"/>
      <c r="B34" s="118"/>
      <c r="C34" s="119"/>
      <c r="D34" s="119"/>
      <c r="E34" s="119"/>
      <c r="F34" s="119"/>
      <c r="G34" s="119"/>
      <c r="H34" s="119"/>
      <c r="I34" s="120"/>
      <c r="J34" s="121"/>
    </row>
    <row r="35" spans="1:10" s="101" customFormat="1" ht="15">
      <c r="A35" s="64" t="s">
        <v>339</v>
      </c>
      <c r="B35" s="111">
        <f>SUM(B36:B38)</f>
        <v>2543</v>
      </c>
      <c r="C35" s="111">
        <f aca="true" t="shared" si="7" ref="C35:I35">SUM(C36:C38)</f>
        <v>2182</v>
      </c>
      <c r="D35" s="111">
        <f t="shared" si="7"/>
        <v>164</v>
      </c>
      <c r="E35" s="111">
        <f t="shared" si="7"/>
        <v>0</v>
      </c>
      <c r="F35" s="111">
        <f t="shared" si="7"/>
        <v>102</v>
      </c>
      <c r="G35" s="111">
        <f t="shared" si="7"/>
        <v>92</v>
      </c>
      <c r="H35" s="111">
        <f t="shared" si="7"/>
        <v>1</v>
      </c>
      <c r="I35" s="112">
        <f t="shared" si="7"/>
        <v>2</v>
      </c>
      <c r="J35" s="121"/>
    </row>
    <row r="36" spans="1:10" ht="15">
      <c r="A36" s="65" t="s">
        <v>200</v>
      </c>
      <c r="B36" s="118">
        <f>SUM(C36:I36)</f>
        <v>2113</v>
      </c>
      <c r="C36" s="119">
        <v>1923</v>
      </c>
      <c r="D36" s="119">
        <v>150</v>
      </c>
      <c r="E36" s="119">
        <v>0</v>
      </c>
      <c r="F36" s="119">
        <v>24</v>
      </c>
      <c r="G36" s="119">
        <v>14</v>
      </c>
      <c r="H36" s="119">
        <v>0</v>
      </c>
      <c r="I36" s="120">
        <v>2</v>
      </c>
      <c r="J36" s="121"/>
    </row>
    <row r="37" spans="1:10" ht="15">
      <c r="A37" s="65" t="s">
        <v>201</v>
      </c>
      <c r="B37" s="118">
        <f>SUM(C37:I37)</f>
        <v>257</v>
      </c>
      <c r="C37" s="119">
        <v>96</v>
      </c>
      <c r="D37" s="119">
        <v>5</v>
      </c>
      <c r="E37" s="119">
        <v>0</v>
      </c>
      <c r="F37" s="119">
        <v>78</v>
      </c>
      <c r="G37" s="119">
        <v>78</v>
      </c>
      <c r="H37" s="119">
        <v>0</v>
      </c>
      <c r="I37" s="120">
        <v>0</v>
      </c>
      <c r="J37" s="121"/>
    </row>
    <row r="38" spans="1:10" ht="15">
      <c r="A38" s="65" t="s">
        <v>202</v>
      </c>
      <c r="B38" s="118">
        <f>SUM(C38:I38)</f>
        <v>173</v>
      </c>
      <c r="C38" s="119">
        <v>163</v>
      </c>
      <c r="D38" s="119">
        <v>9</v>
      </c>
      <c r="E38" s="119">
        <v>0</v>
      </c>
      <c r="F38" s="119">
        <v>0</v>
      </c>
      <c r="G38" s="119">
        <v>0</v>
      </c>
      <c r="H38" s="119">
        <v>1</v>
      </c>
      <c r="I38" s="120">
        <v>0</v>
      </c>
      <c r="J38" s="121"/>
    </row>
    <row r="39" spans="1:10" ht="15">
      <c r="A39" s="65"/>
      <c r="B39" s="118"/>
      <c r="C39" s="119"/>
      <c r="D39" s="119"/>
      <c r="E39" s="119"/>
      <c r="F39" s="119"/>
      <c r="G39" s="119"/>
      <c r="H39" s="119"/>
      <c r="I39" s="120"/>
      <c r="J39" s="121"/>
    </row>
    <row r="40" spans="1:10" ht="15">
      <c r="A40" s="64" t="s">
        <v>219</v>
      </c>
      <c r="B40" s="111">
        <f>SUM(B41:B43)</f>
        <v>1815</v>
      </c>
      <c r="C40" s="111">
        <f aca="true" t="shared" si="8" ref="C40:I40">SUM(C41:C43)</f>
        <v>1359</v>
      </c>
      <c r="D40" s="111">
        <f t="shared" si="8"/>
        <v>174</v>
      </c>
      <c r="E40" s="111">
        <f t="shared" si="8"/>
        <v>0</v>
      </c>
      <c r="F40" s="111">
        <f t="shared" si="8"/>
        <v>72</v>
      </c>
      <c r="G40" s="111">
        <f t="shared" si="8"/>
        <v>196</v>
      </c>
      <c r="H40" s="111">
        <f t="shared" si="8"/>
        <v>8</v>
      </c>
      <c r="I40" s="112">
        <f t="shared" si="8"/>
        <v>6</v>
      </c>
      <c r="J40" s="121"/>
    </row>
    <row r="41" spans="1:10" ht="15">
      <c r="A41" s="65" t="s">
        <v>323</v>
      </c>
      <c r="B41" s="118">
        <f>SUM(C41:I41)</f>
        <v>1387</v>
      </c>
      <c r="C41" s="119">
        <v>1242</v>
      </c>
      <c r="D41" s="119">
        <v>110</v>
      </c>
      <c r="E41" s="119">
        <v>0</v>
      </c>
      <c r="F41" s="119">
        <v>12</v>
      </c>
      <c r="G41" s="119">
        <v>11</v>
      </c>
      <c r="H41" s="119">
        <v>8</v>
      </c>
      <c r="I41" s="120">
        <v>4</v>
      </c>
      <c r="J41" s="121"/>
    </row>
    <row r="42" spans="1:10" ht="15">
      <c r="A42" s="65" t="s">
        <v>203</v>
      </c>
      <c r="B42" s="118">
        <f>SUM(C42:I42)</f>
        <v>278</v>
      </c>
      <c r="C42" s="119">
        <v>14</v>
      </c>
      <c r="D42" s="119">
        <v>20</v>
      </c>
      <c r="E42" s="119">
        <v>0</v>
      </c>
      <c r="F42" s="119">
        <v>59</v>
      </c>
      <c r="G42" s="119">
        <v>185</v>
      </c>
      <c r="H42" s="119">
        <v>0</v>
      </c>
      <c r="I42" s="120">
        <v>0</v>
      </c>
      <c r="J42" s="121"/>
    </row>
    <row r="43" spans="1:10" ht="15">
      <c r="A43" s="65" t="s">
        <v>204</v>
      </c>
      <c r="B43" s="118">
        <f>SUM(C43:I43)</f>
        <v>150</v>
      </c>
      <c r="C43" s="119">
        <v>103</v>
      </c>
      <c r="D43" s="119">
        <v>44</v>
      </c>
      <c r="E43" s="119">
        <v>0</v>
      </c>
      <c r="F43" s="119">
        <v>1</v>
      </c>
      <c r="G43" s="122">
        <v>0</v>
      </c>
      <c r="H43" s="119">
        <v>0</v>
      </c>
      <c r="I43" s="120">
        <v>2</v>
      </c>
      <c r="J43" s="121"/>
    </row>
    <row r="44" spans="1:10" ht="15">
      <c r="A44" s="65"/>
      <c r="B44" s="118"/>
      <c r="C44" s="119"/>
      <c r="D44" s="116"/>
      <c r="E44" s="119"/>
      <c r="F44" s="119"/>
      <c r="G44" s="119"/>
      <c r="H44" s="119"/>
      <c r="I44" s="120"/>
      <c r="J44" s="121"/>
    </row>
    <row r="45" spans="1:10" ht="15">
      <c r="A45" s="64" t="s">
        <v>319</v>
      </c>
      <c r="B45" s="111">
        <f>SUM(B46:B47)</f>
        <v>1037</v>
      </c>
      <c r="C45" s="111">
        <f aca="true" t="shared" si="9" ref="C45:I45">SUM(C46:C47)</f>
        <v>737</v>
      </c>
      <c r="D45" s="111">
        <f t="shared" si="9"/>
        <v>159</v>
      </c>
      <c r="E45" s="111">
        <f t="shared" si="9"/>
        <v>0</v>
      </c>
      <c r="F45" s="111">
        <f t="shared" si="9"/>
        <v>22</v>
      </c>
      <c r="G45" s="111">
        <f t="shared" si="9"/>
        <v>107</v>
      </c>
      <c r="H45" s="111">
        <f t="shared" si="9"/>
        <v>0</v>
      </c>
      <c r="I45" s="112">
        <f t="shared" si="9"/>
        <v>12</v>
      </c>
      <c r="J45" s="121"/>
    </row>
    <row r="46" spans="1:10" ht="15">
      <c r="A46" s="65" t="s">
        <v>205</v>
      </c>
      <c r="B46" s="118">
        <f>SUM(C46:I46)</f>
        <v>955</v>
      </c>
      <c r="C46" s="122">
        <v>696</v>
      </c>
      <c r="D46" s="122">
        <v>151</v>
      </c>
      <c r="E46" s="122">
        <v>0</v>
      </c>
      <c r="F46" s="122">
        <v>6</v>
      </c>
      <c r="G46" s="122">
        <v>90</v>
      </c>
      <c r="H46" s="122">
        <v>0</v>
      </c>
      <c r="I46" s="123">
        <v>12</v>
      </c>
      <c r="J46" s="121"/>
    </row>
    <row r="47" spans="1:10" ht="15">
      <c r="A47" s="65" t="s">
        <v>206</v>
      </c>
      <c r="B47" s="118">
        <f>SUM(C47:I47)</f>
        <v>82</v>
      </c>
      <c r="C47" s="119">
        <v>41</v>
      </c>
      <c r="D47" s="119">
        <v>8</v>
      </c>
      <c r="E47" s="119">
        <v>0</v>
      </c>
      <c r="F47" s="119">
        <v>16</v>
      </c>
      <c r="G47" s="119">
        <v>17</v>
      </c>
      <c r="H47" s="119">
        <v>0</v>
      </c>
      <c r="I47" s="120">
        <v>0</v>
      </c>
      <c r="J47" s="121"/>
    </row>
    <row r="48" spans="1:10" ht="15">
      <c r="A48" s="65"/>
      <c r="B48" s="118"/>
      <c r="C48" s="119"/>
      <c r="D48" s="119"/>
      <c r="E48" s="119"/>
      <c r="F48" s="119"/>
      <c r="G48" s="119"/>
      <c r="H48" s="119"/>
      <c r="I48" s="120"/>
      <c r="J48" s="121"/>
    </row>
    <row r="49" spans="1:10" s="101" customFormat="1" ht="15">
      <c r="A49" s="64" t="s">
        <v>320</v>
      </c>
      <c r="B49" s="111">
        <f>SUM(B50:B51)</f>
        <v>1121</v>
      </c>
      <c r="C49" s="111">
        <f aca="true" t="shared" si="10" ref="C49:I49">SUM(C50:C51)</f>
        <v>941</v>
      </c>
      <c r="D49" s="111">
        <f t="shared" si="10"/>
        <v>53</v>
      </c>
      <c r="E49" s="111">
        <f t="shared" si="10"/>
        <v>2</v>
      </c>
      <c r="F49" s="111">
        <f t="shared" si="10"/>
        <v>76</v>
      </c>
      <c r="G49" s="111">
        <f t="shared" si="10"/>
        <v>46</v>
      </c>
      <c r="H49" s="111">
        <f t="shared" si="10"/>
        <v>1</v>
      </c>
      <c r="I49" s="112">
        <f t="shared" si="10"/>
        <v>2</v>
      </c>
      <c r="J49" s="121"/>
    </row>
    <row r="50" spans="1:10" ht="15">
      <c r="A50" s="65" t="s">
        <v>207</v>
      </c>
      <c r="B50" s="118">
        <f>SUM(C50:I50)</f>
        <v>498</v>
      </c>
      <c r="C50" s="119">
        <v>448</v>
      </c>
      <c r="D50" s="119">
        <v>14</v>
      </c>
      <c r="E50" s="119">
        <v>2</v>
      </c>
      <c r="F50" s="119">
        <v>14</v>
      </c>
      <c r="G50" s="119">
        <v>17</v>
      </c>
      <c r="H50" s="119">
        <v>1</v>
      </c>
      <c r="I50" s="120">
        <v>2</v>
      </c>
      <c r="J50" s="121"/>
    </row>
    <row r="51" spans="1:10" ht="15">
      <c r="A51" s="65" t="s">
        <v>208</v>
      </c>
      <c r="B51" s="118">
        <f>SUM(C51:I51)</f>
        <v>623</v>
      </c>
      <c r="C51" s="119">
        <v>493</v>
      </c>
      <c r="D51" s="119">
        <v>39</v>
      </c>
      <c r="E51" s="119">
        <v>0</v>
      </c>
      <c r="F51" s="119">
        <v>62</v>
      </c>
      <c r="G51" s="119">
        <v>29</v>
      </c>
      <c r="H51" s="119">
        <v>0</v>
      </c>
      <c r="I51" s="120">
        <v>0</v>
      </c>
      <c r="J51" s="121"/>
    </row>
    <row r="52" spans="1:10" ht="15">
      <c r="A52" s="71"/>
      <c r="B52" s="118"/>
      <c r="C52" s="119"/>
      <c r="D52" s="119"/>
      <c r="E52" s="119"/>
      <c r="F52" s="119"/>
      <c r="G52" s="119"/>
      <c r="H52" s="119"/>
      <c r="I52" s="120"/>
      <c r="J52" s="121"/>
    </row>
    <row r="53" spans="1:10" ht="15">
      <c r="A53" s="64" t="s">
        <v>220</v>
      </c>
      <c r="B53" s="111">
        <f>SUM(B54:B56)</f>
        <v>1604</v>
      </c>
      <c r="C53" s="111">
        <f aca="true" t="shared" si="11" ref="C53:I53">SUM(C54:C56)</f>
        <v>1010</v>
      </c>
      <c r="D53" s="111">
        <f t="shared" si="11"/>
        <v>155</v>
      </c>
      <c r="E53" s="111">
        <f t="shared" si="11"/>
        <v>0</v>
      </c>
      <c r="F53" s="111">
        <f t="shared" si="11"/>
        <v>237</v>
      </c>
      <c r="G53" s="111">
        <f t="shared" si="11"/>
        <v>193</v>
      </c>
      <c r="H53" s="111">
        <f t="shared" si="11"/>
        <v>6</v>
      </c>
      <c r="I53" s="112">
        <f t="shared" si="11"/>
        <v>3</v>
      </c>
      <c r="J53" s="121"/>
    </row>
    <row r="54" spans="1:10" ht="15">
      <c r="A54" s="65" t="s">
        <v>209</v>
      </c>
      <c r="B54" s="118">
        <f>SUM(C54:I54)</f>
        <v>1087</v>
      </c>
      <c r="C54" s="119">
        <v>831</v>
      </c>
      <c r="D54" s="119">
        <v>129</v>
      </c>
      <c r="E54" s="119">
        <v>0</v>
      </c>
      <c r="F54" s="119">
        <v>91</v>
      </c>
      <c r="G54" s="119">
        <v>28</v>
      </c>
      <c r="H54" s="119">
        <v>5</v>
      </c>
      <c r="I54" s="120">
        <v>3</v>
      </c>
      <c r="J54" s="121"/>
    </row>
    <row r="55" spans="1:10" ht="15">
      <c r="A55" s="65" t="s">
        <v>211</v>
      </c>
      <c r="B55" s="118">
        <f>SUM(C55:I55)</f>
        <v>358</v>
      </c>
      <c r="C55" s="119">
        <v>54</v>
      </c>
      <c r="D55" s="119">
        <v>18</v>
      </c>
      <c r="E55" s="119">
        <v>0</v>
      </c>
      <c r="F55" s="119">
        <v>130</v>
      </c>
      <c r="G55" s="119">
        <v>155</v>
      </c>
      <c r="H55" s="119">
        <v>1</v>
      </c>
      <c r="I55" s="120">
        <v>0</v>
      </c>
      <c r="J55" s="121"/>
    </row>
    <row r="56" spans="1:10" ht="15">
      <c r="A56" s="65" t="s">
        <v>210</v>
      </c>
      <c r="B56" s="118">
        <f>SUM(C56:I56)</f>
        <v>159</v>
      </c>
      <c r="C56" s="119">
        <v>125</v>
      </c>
      <c r="D56" s="119">
        <v>8</v>
      </c>
      <c r="E56" s="119">
        <v>0</v>
      </c>
      <c r="F56" s="119">
        <v>16</v>
      </c>
      <c r="G56" s="119">
        <v>10</v>
      </c>
      <c r="H56" s="119">
        <v>0</v>
      </c>
      <c r="I56" s="120">
        <v>0</v>
      </c>
      <c r="J56" s="121"/>
    </row>
    <row r="57" spans="1:10" ht="15">
      <c r="A57" s="65"/>
      <c r="B57" s="118"/>
      <c r="C57" s="119"/>
      <c r="D57" s="119"/>
      <c r="E57" s="119"/>
      <c r="F57" s="119"/>
      <c r="G57" s="119"/>
      <c r="H57" s="119"/>
      <c r="I57" s="120"/>
      <c r="J57" s="121"/>
    </row>
    <row r="58" spans="1:10" s="101" customFormat="1" ht="15">
      <c r="A58" s="64" t="s">
        <v>221</v>
      </c>
      <c r="B58" s="111">
        <f>SUM(B59)</f>
        <v>565</v>
      </c>
      <c r="C58" s="111">
        <f aca="true" t="shared" si="12" ref="C58:I58">SUM(C59)</f>
        <v>491</v>
      </c>
      <c r="D58" s="111">
        <f t="shared" si="12"/>
        <v>73</v>
      </c>
      <c r="E58" s="111">
        <f t="shared" si="12"/>
        <v>0</v>
      </c>
      <c r="F58" s="111">
        <f t="shared" si="12"/>
        <v>0</v>
      </c>
      <c r="G58" s="111">
        <f t="shared" si="12"/>
        <v>0</v>
      </c>
      <c r="H58" s="111">
        <f t="shared" si="12"/>
        <v>0</v>
      </c>
      <c r="I58" s="112">
        <f t="shared" si="12"/>
        <v>1</v>
      </c>
      <c r="J58" s="121"/>
    </row>
    <row r="59" spans="1:10" ht="15">
      <c r="A59" s="65" t="s">
        <v>212</v>
      </c>
      <c r="B59" s="118">
        <f>SUM(C59:I59)</f>
        <v>565</v>
      </c>
      <c r="C59" s="119">
        <v>491</v>
      </c>
      <c r="D59" s="119">
        <v>73</v>
      </c>
      <c r="E59" s="119">
        <v>0</v>
      </c>
      <c r="F59" s="119">
        <v>0</v>
      </c>
      <c r="G59" s="119">
        <v>0</v>
      </c>
      <c r="H59" s="119">
        <v>0</v>
      </c>
      <c r="I59" s="120">
        <v>1</v>
      </c>
      <c r="J59" s="121"/>
    </row>
    <row r="60" spans="1:10" ht="15">
      <c r="A60" s="65"/>
      <c r="B60" s="118"/>
      <c r="C60" s="119"/>
      <c r="D60" s="119"/>
      <c r="E60" s="119"/>
      <c r="F60" s="119"/>
      <c r="G60" s="119"/>
      <c r="H60" s="119"/>
      <c r="I60" s="120"/>
      <c r="J60" s="121"/>
    </row>
    <row r="61" spans="1:10" s="101" customFormat="1" ht="15">
      <c r="A61" s="64" t="s">
        <v>222</v>
      </c>
      <c r="B61" s="111">
        <f>SUM(B62:B64)</f>
        <v>1216</v>
      </c>
      <c r="C61" s="111">
        <f aca="true" t="shared" si="13" ref="C61:I61">SUM(C62:C64)</f>
        <v>1005</v>
      </c>
      <c r="D61" s="111">
        <f t="shared" si="13"/>
        <v>118</v>
      </c>
      <c r="E61" s="111">
        <f t="shared" si="13"/>
        <v>1</v>
      </c>
      <c r="F61" s="111">
        <f t="shared" si="13"/>
        <v>38</v>
      </c>
      <c r="G61" s="111">
        <f t="shared" si="13"/>
        <v>38</v>
      </c>
      <c r="H61" s="111">
        <f t="shared" si="13"/>
        <v>6</v>
      </c>
      <c r="I61" s="112">
        <f t="shared" si="13"/>
        <v>10</v>
      </c>
      <c r="J61" s="121"/>
    </row>
    <row r="62" spans="1:10" ht="15">
      <c r="A62" s="65" t="s">
        <v>213</v>
      </c>
      <c r="B62" s="118">
        <f>SUM(C62:I62)</f>
        <v>316</v>
      </c>
      <c r="C62" s="119">
        <v>297</v>
      </c>
      <c r="D62" s="119">
        <v>14</v>
      </c>
      <c r="E62" s="119">
        <v>0</v>
      </c>
      <c r="F62" s="119">
        <v>0</v>
      </c>
      <c r="G62" s="119">
        <v>3</v>
      </c>
      <c r="H62" s="119">
        <v>0</v>
      </c>
      <c r="I62" s="120">
        <v>2</v>
      </c>
      <c r="J62" s="121"/>
    </row>
    <row r="63" spans="1:10" ht="15">
      <c r="A63" s="65" t="s">
        <v>214</v>
      </c>
      <c r="B63" s="118">
        <f>SUM(C63:I63)</f>
        <v>310</v>
      </c>
      <c r="C63" s="119">
        <v>273</v>
      </c>
      <c r="D63" s="119">
        <v>30</v>
      </c>
      <c r="E63" s="119">
        <v>0</v>
      </c>
      <c r="F63" s="119">
        <v>2</v>
      </c>
      <c r="G63" s="119">
        <v>0</v>
      </c>
      <c r="H63" s="119">
        <v>0</v>
      </c>
      <c r="I63" s="120">
        <v>5</v>
      </c>
      <c r="J63" s="121"/>
    </row>
    <row r="64" spans="1:10" s="127" customFormat="1" ht="15">
      <c r="A64" s="65" t="s">
        <v>215</v>
      </c>
      <c r="B64" s="124">
        <f>SUM(C64:I64)</f>
        <v>590</v>
      </c>
      <c r="C64" s="125">
        <v>435</v>
      </c>
      <c r="D64" s="125">
        <v>74</v>
      </c>
      <c r="E64" s="125">
        <v>1</v>
      </c>
      <c r="F64" s="125">
        <v>36</v>
      </c>
      <c r="G64" s="125">
        <v>35</v>
      </c>
      <c r="H64" s="125">
        <v>6</v>
      </c>
      <c r="I64" s="126">
        <v>3</v>
      </c>
      <c r="J64" s="121"/>
    </row>
    <row r="65" spans="1:10" ht="15">
      <c r="A65" s="65"/>
      <c r="B65" s="118"/>
      <c r="C65" s="119"/>
      <c r="D65" s="119"/>
      <c r="E65" s="119"/>
      <c r="F65" s="119"/>
      <c r="G65" s="119"/>
      <c r="H65" s="119"/>
      <c r="I65" s="120"/>
      <c r="J65" s="121"/>
    </row>
    <row r="66" spans="1:10" ht="15">
      <c r="A66" s="64" t="s">
        <v>321</v>
      </c>
      <c r="B66" s="111">
        <f>SUM(B67:B68)</f>
        <v>2225</v>
      </c>
      <c r="C66" s="111">
        <f aca="true" t="shared" si="14" ref="C66:I66">SUM(C67:C68)</f>
        <v>1747</v>
      </c>
      <c r="D66" s="111">
        <f t="shared" si="14"/>
        <v>303</v>
      </c>
      <c r="E66" s="111">
        <f t="shared" si="14"/>
        <v>0</v>
      </c>
      <c r="F66" s="111">
        <f t="shared" si="14"/>
        <v>27</v>
      </c>
      <c r="G66" s="111">
        <f t="shared" si="14"/>
        <v>143</v>
      </c>
      <c r="H66" s="111">
        <f t="shared" si="14"/>
        <v>1</v>
      </c>
      <c r="I66" s="112">
        <f t="shared" si="14"/>
        <v>4</v>
      </c>
      <c r="J66" s="121"/>
    </row>
    <row r="67" spans="1:10" ht="15">
      <c r="A67" s="65" t="s">
        <v>216</v>
      </c>
      <c r="B67" s="118">
        <f>SUM(C67:I67)</f>
        <v>2044</v>
      </c>
      <c r="C67" s="119">
        <v>1724</v>
      </c>
      <c r="D67" s="119">
        <v>273</v>
      </c>
      <c r="E67" s="119">
        <v>0</v>
      </c>
      <c r="F67" s="119">
        <v>4</v>
      </c>
      <c r="G67" s="119">
        <v>38</v>
      </c>
      <c r="H67" s="119">
        <v>1</v>
      </c>
      <c r="I67" s="120">
        <v>4</v>
      </c>
      <c r="J67" s="121"/>
    </row>
    <row r="68" spans="1:10" ht="15">
      <c r="A68" s="65" t="s">
        <v>217</v>
      </c>
      <c r="B68" s="118">
        <f>SUM(C68:I68)</f>
        <v>181</v>
      </c>
      <c r="C68" s="128">
        <v>23</v>
      </c>
      <c r="D68" s="122">
        <v>30</v>
      </c>
      <c r="E68" s="122">
        <v>0</v>
      </c>
      <c r="F68" s="122">
        <v>23</v>
      </c>
      <c r="G68" s="122">
        <v>105</v>
      </c>
      <c r="H68" s="122">
        <v>0</v>
      </c>
      <c r="I68" s="128">
        <v>0</v>
      </c>
      <c r="J68" s="121"/>
    </row>
    <row r="69" spans="1:10" ht="15">
      <c r="A69" s="65"/>
      <c r="B69" s="118"/>
      <c r="C69" s="119"/>
      <c r="D69" s="119"/>
      <c r="E69" s="119"/>
      <c r="F69" s="119"/>
      <c r="G69" s="119"/>
      <c r="H69" s="119"/>
      <c r="I69" s="120"/>
      <c r="J69" s="121"/>
    </row>
    <row r="70" spans="1:10" s="101" customFormat="1" ht="15">
      <c r="A70" s="64" t="s">
        <v>322</v>
      </c>
      <c r="B70" s="111">
        <f>SUM(B71:B73)</f>
        <v>1278</v>
      </c>
      <c r="C70" s="111">
        <f aca="true" t="shared" si="15" ref="C70:I70">SUM(C71:C73)</f>
        <v>908</v>
      </c>
      <c r="D70" s="111">
        <f t="shared" si="15"/>
        <v>92</v>
      </c>
      <c r="E70" s="111">
        <f t="shared" si="15"/>
        <v>14</v>
      </c>
      <c r="F70" s="111">
        <f t="shared" si="15"/>
        <v>44</v>
      </c>
      <c r="G70" s="111">
        <f t="shared" si="15"/>
        <v>211</v>
      </c>
      <c r="H70" s="111">
        <f t="shared" si="15"/>
        <v>9</v>
      </c>
      <c r="I70" s="112">
        <f t="shared" si="15"/>
        <v>0</v>
      </c>
      <c r="J70" s="121"/>
    </row>
    <row r="71" spans="1:10" s="129" customFormat="1" ht="15">
      <c r="A71" s="75" t="s">
        <v>218</v>
      </c>
      <c r="B71" s="118">
        <f>SUM(C71:I71)</f>
        <v>774</v>
      </c>
      <c r="C71" s="119">
        <v>555</v>
      </c>
      <c r="D71" s="119">
        <v>61</v>
      </c>
      <c r="E71" s="119">
        <v>0</v>
      </c>
      <c r="F71" s="119">
        <v>39</v>
      </c>
      <c r="G71" s="119">
        <v>113</v>
      </c>
      <c r="H71" s="119">
        <v>6</v>
      </c>
      <c r="I71" s="120">
        <v>0</v>
      </c>
      <c r="J71" s="121"/>
    </row>
    <row r="72" spans="1:10" s="129" customFormat="1" ht="15">
      <c r="A72" s="75" t="s">
        <v>133</v>
      </c>
      <c r="B72" s="118">
        <f>SUM(C72:I72)</f>
        <v>128</v>
      </c>
      <c r="C72" s="119">
        <v>15</v>
      </c>
      <c r="D72" s="119">
        <v>3</v>
      </c>
      <c r="E72" s="119">
        <v>14</v>
      </c>
      <c r="F72" s="119">
        <v>0</v>
      </c>
      <c r="G72" s="119">
        <v>94</v>
      </c>
      <c r="H72" s="119">
        <v>2</v>
      </c>
      <c r="I72" s="120">
        <v>0</v>
      </c>
      <c r="J72" s="121"/>
    </row>
    <row r="73" spans="1:10" ht="15">
      <c r="A73" s="77" t="s">
        <v>139</v>
      </c>
      <c r="B73" s="130">
        <f>SUM(C73:I73)</f>
        <v>376</v>
      </c>
      <c r="C73" s="131">
        <v>338</v>
      </c>
      <c r="D73" s="131">
        <v>28</v>
      </c>
      <c r="E73" s="131">
        <v>0</v>
      </c>
      <c r="F73" s="131">
        <v>5</v>
      </c>
      <c r="G73" s="131">
        <v>4</v>
      </c>
      <c r="H73" s="131">
        <v>1</v>
      </c>
      <c r="I73" s="132">
        <v>0</v>
      </c>
      <c r="J73" s="121"/>
    </row>
    <row r="74" spans="1:10" ht="15">
      <c r="A74" s="80" t="s">
        <v>566</v>
      </c>
      <c r="B74" s="133"/>
      <c r="C74" s="134"/>
      <c r="D74" s="134"/>
      <c r="E74" s="134"/>
      <c r="F74" s="134"/>
      <c r="G74" s="134"/>
      <c r="H74" s="134"/>
      <c r="I74" s="134"/>
      <c r="J74" s="121"/>
    </row>
    <row r="75" spans="1:9" ht="15">
      <c r="A75" s="82"/>
      <c r="B75" s="133"/>
      <c r="C75" s="134"/>
      <c r="D75" s="134"/>
      <c r="E75" s="134"/>
      <c r="F75" s="134"/>
      <c r="G75" s="134"/>
      <c r="H75" s="134"/>
      <c r="I75" s="134"/>
    </row>
    <row r="76" ht="15">
      <c r="A76" s="52"/>
    </row>
  </sheetData>
  <sheetProtection/>
  <mergeCells count="2">
    <mergeCell ref="A3:I3"/>
    <mergeCell ref="C5:I5"/>
  </mergeCells>
  <printOptions horizontalCentered="1" verticalCentered="1"/>
  <pageMargins left="0" right="0" top="0" bottom="0" header="0" footer="0"/>
  <pageSetup horizontalDpi="300" verticalDpi="300" orientation="portrait" scale="4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65"/>
  <sheetViews>
    <sheetView zoomScale="75" zoomScaleNormal="75" workbookViewId="0" topLeftCell="A1">
      <selection activeCell="S44" sqref="S44"/>
    </sheetView>
  </sheetViews>
  <sheetFormatPr defaultColWidth="11.00390625" defaultRowHeight="12.75"/>
  <cols>
    <col min="1" max="1" width="57.8515625" style="52" customWidth="1"/>
    <col min="2" max="2" width="22.421875" style="52" customWidth="1"/>
    <col min="3" max="3" width="21.00390625" style="52" customWidth="1"/>
    <col min="4" max="4" width="12.7109375" style="52" bestFit="1" customWidth="1"/>
    <col min="5" max="5" width="7.28125" style="52" customWidth="1"/>
    <col min="6" max="6" width="14.7109375" style="52" bestFit="1" customWidth="1"/>
    <col min="7" max="7" width="9.28125" style="52" customWidth="1"/>
    <col min="8" max="8" width="11.00390625" style="52" bestFit="1" customWidth="1"/>
    <col min="9" max="9" width="10.140625" style="52" customWidth="1"/>
    <col min="10" max="10" width="14.7109375" style="52" bestFit="1" customWidth="1"/>
    <col min="11" max="11" width="8.140625" style="52" customWidth="1"/>
    <col min="12" max="12" width="11.00390625" style="52" bestFit="1" customWidth="1"/>
    <col min="13" max="13" width="8.140625" style="52" customWidth="1"/>
    <col min="14" max="14" width="14.7109375" style="52" bestFit="1" customWidth="1"/>
    <col min="15" max="15" width="11.8515625" style="52" customWidth="1"/>
    <col min="16" max="16384" width="11.00390625" style="52" customWidth="1"/>
  </cols>
  <sheetData>
    <row r="1" spans="1:14" ht="15">
      <c r="A1" s="366" t="s">
        <v>47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ht="15">
      <c r="A2" s="386" t="s">
        <v>110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</row>
    <row r="3" spans="1:14" ht="15">
      <c r="A3" s="386" t="s">
        <v>145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</row>
    <row r="4" spans="1:14" ht="15">
      <c r="A4" s="85"/>
      <c r="B4" s="387"/>
      <c r="C4" s="388"/>
      <c r="D4" s="389"/>
      <c r="E4" s="390"/>
      <c r="F4" s="389"/>
      <c r="G4" s="85"/>
      <c r="H4" s="85"/>
      <c r="I4" s="85"/>
      <c r="J4" s="85"/>
      <c r="K4" s="85"/>
      <c r="L4" s="85"/>
      <c r="M4" s="85"/>
      <c r="N4" s="85"/>
    </row>
    <row r="5" spans="1:14" ht="15">
      <c r="A5" s="391"/>
      <c r="B5" s="392"/>
      <c r="C5" s="393" t="s">
        <v>146</v>
      </c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</row>
    <row r="6" spans="1:14" ht="15">
      <c r="A6" s="395" t="s">
        <v>111</v>
      </c>
      <c r="B6" s="396" t="s">
        <v>147</v>
      </c>
      <c r="C6" s="397" t="s">
        <v>549</v>
      </c>
      <c r="D6" s="398"/>
      <c r="E6" s="398"/>
      <c r="F6" s="399"/>
      <c r="G6" s="400" t="s">
        <v>148</v>
      </c>
      <c r="H6" s="401"/>
      <c r="I6" s="401"/>
      <c r="J6" s="401"/>
      <c r="K6" s="402" t="s">
        <v>149</v>
      </c>
      <c r="L6" s="398"/>
      <c r="M6" s="398"/>
      <c r="N6" s="398"/>
    </row>
    <row r="7" spans="1:14" ht="15">
      <c r="A7" s="403"/>
      <c r="B7" s="404"/>
      <c r="C7" s="405"/>
      <c r="D7" s="406"/>
      <c r="E7" s="406"/>
      <c r="F7" s="407"/>
      <c r="G7" s="408" t="s">
        <v>150</v>
      </c>
      <c r="H7" s="409"/>
      <c r="I7" s="409"/>
      <c r="J7" s="409"/>
      <c r="K7" s="405"/>
      <c r="L7" s="406"/>
      <c r="M7" s="406"/>
      <c r="N7" s="406"/>
    </row>
    <row r="8" spans="1:14" ht="15">
      <c r="A8" s="153"/>
      <c r="B8" s="372"/>
      <c r="C8" s="368"/>
      <c r="D8" s="369"/>
      <c r="E8" s="370"/>
      <c r="F8" s="355"/>
      <c r="G8" s="374"/>
      <c r="H8" s="375"/>
      <c r="I8" s="375"/>
      <c r="J8" s="371"/>
      <c r="K8" s="375"/>
      <c r="L8" s="375"/>
      <c r="M8" s="375"/>
      <c r="N8" s="375"/>
    </row>
    <row r="9" spans="1:14" ht="15">
      <c r="A9" s="176" t="s">
        <v>163</v>
      </c>
      <c r="B9" s="302">
        <f>SUM(B10:B18)</f>
        <v>2027</v>
      </c>
      <c r="C9" s="376">
        <v>3</v>
      </c>
      <c r="D9" s="301" t="s">
        <v>151</v>
      </c>
      <c r="E9" s="376">
        <v>3</v>
      </c>
      <c r="F9" s="176" t="s">
        <v>156</v>
      </c>
      <c r="G9" s="303">
        <f>C9-K9</f>
        <v>1</v>
      </c>
      <c r="H9" s="176" t="s">
        <v>153</v>
      </c>
      <c r="I9" s="176">
        <f>E9-M9</f>
        <v>1</v>
      </c>
      <c r="J9" s="300" t="s">
        <v>154</v>
      </c>
      <c r="K9" s="176">
        <v>2</v>
      </c>
      <c r="L9" s="176" t="s">
        <v>153</v>
      </c>
      <c r="M9" s="176">
        <v>2</v>
      </c>
      <c r="N9" s="176" t="s">
        <v>156</v>
      </c>
    </row>
    <row r="10" spans="1:14" ht="15">
      <c r="A10" s="82" t="s">
        <v>164</v>
      </c>
      <c r="B10" s="164">
        <f>B21+B32</f>
        <v>199</v>
      </c>
      <c r="C10" s="380">
        <v>0</v>
      </c>
      <c r="D10" s="367" t="s">
        <v>151</v>
      </c>
      <c r="E10" s="380">
        <v>1</v>
      </c>
      <c r="F10" s="185" t="s">
        <v>152</v>
      </c>
      <c r="G10" s="206">
        <f>C10-K10</f>
        <v>0</v>
      </c>
      <c r="H10" s="185" t="s">
        <v>153</v>
      </c>
      <c r="I10" s="185">
        <f>E10-M10</f>
        <v>0</v>
      </c>
      <c r="J10" s="378" t="s">
        <v>156</v>
      </c>
      <c r="K10" s="185">
        <v>0</v>
      </c>
      <c r="L10" s="185" t="s">
        <v>153</v>
      </c>
      <c r="M10" s="185">
        <v>1</v>
      </c>
      <c r="N10" s="185" t="s">
        <v>152</v>
      </c>
    </row>
    <row r="11" spans="1:14" ht="15">
      <c r="A11" s="82" t="s">
        <v>324</v>
      </c>
      <c r="B11" s="164">
        <f aca="true" t="shared" si="0" ref="B11:B18">B22+B33</f>
        <v>800</v>
      </c>
      <c r="C11" s="380">
        <v>3</v>
      </c>
      <c r="D11" s="367" t="s">
        <v>151</v>
      </c>
      <c r="E11" s="380">
        <v>1</v>
      </c>
      <c r="F11" s="185" t="s">
        <v>152</v>
      </c>
      <c r="G11" s="206">
        <f aca="true" t="shared" si="1" ref="G11:G18">C11-K11</f>
        <v>0</v>
      </c>
      <c r="H11" s="185" t="s">
        <v>153</v>
      </c>
      <c r="I11" s="185">
        <f aca="true" t="shared" si="2" ref="I11:I18">E11-M11</f>
        <v>0</v>
      </c>
      <c r="J11" s="378" t="s">
        <v>156</v>
      </c>
      <c r="K11" s="185">
        <v>3</v>
      </c>
      <c r="L11" s="185" t="s">
        <v>153</v>
      </c>
      <c r="M11" s="185">
        <v>1</v>
      </c>
      <c r="N11" s="185" t="s">
        <v>152</v>
      </c>
    </row>
    <row r="12" spans="1:14" ht="15">
      <c r="A12" s="153" t="s">
        <v>165</v>
      </c>
      <c r="B12" s="164">
        <f t="shared" si="0"/>
        <v>200</v>
      </c>
      <c r="C12" s="380">
        <v>1</v>
      </c>
      <c r="D12" s="367" t="s">
        <v>166</v>
      </c>
      <c r="E12" s="380">
        <v>3</v>
      </c>
      <c r="F12" s="185" t="s">
        <v>156</v>
      </c>
      <c r="G12" s="206">
        <f t="shared" si="1"/>
        <v>0</v>
      </c>
      <c r="H12" s="185" t="s">
        <v>153</v>
      </c>
      <c r="I12" s="185">
        <f t="shared" si="2"/>
        <v>3</v>
      </c>
      <c r="J12" s="378" t="s">
        <v>156</v>
      </c>
      <c r="K12" s="185">
        <v>1</v>
      </c>
      <c r="L12" s="185" t="s">
        <v>175</v>
      </c>
      <c r="M12" s="185">
        <v>0</v>
      </c>
      <c r="N12" s="185" t="s">
        <v>156</v>
      </c>
    </row>
    <row r="13" spans="1:14" ht="15">
      <c r="A13" s="153" t="s">
        <v>167</v>
      </c>
      <c r="B13" s="164">
        <f t="shared" si="0"/>
        <v>31</v>
      </c>
      <c r="C13" s="380">
        <v>0</v>
      </c>
      <c r="D13" s="367" t="s">
        <v>151</v>
      </c>
      <c r="E13" s="380">
        <v>1</v>
      </c>
      <c r="F13" s="185" t="s">
        <v>152</v>
      </c>
      <c r="G13" s="206">
        <f t="shared" si="1"/>
        <v>0</v>
      </c>
      <c r="H13" s="185" t="s">
        <v>153</v>
      </c>
      <c r="I13" s="185">
        <f t="shared" si="2"/>
        <v>0</v>
      </c>
      <c r="J13" s="378" t="s">
        <v>156</v>
      </c>
      <c r="K13" s="185">
        <v>0</v>
      </c>
      <c r="L13" s="185" t="s">
        <v>153</v>
      </c>
      <c r="M13" s="185">
        <v>1</v>
      </c>
      <c r="N13" s="185" t="s">
        <v>152</v>
      </c>
    </row>
    <row r="14" spans="1:14" ht="15">
      <c r="A14" s="153" t="s">
        <v>168</v>
      </c>
      <c r="B14" s="164">
        <f t="shared" si="0"/>
        <v>221</v>
      </c>
      <c r="C14" s="380">
        <v>7</v>
      </c>
      <c r="D14" s="367" t="s">
        <v>151</v>
      </c>
      <c r="E14" s="380">
        <v>3</v>
      </c>
      <c r="F14" s="185" t="s">
        <v>156</v>
      </c>
      <c r="G14" s="206">
        <f t="shared" si="1"/>
        <v>3</v>
      </c>
      <c r="H14" s="185" t="s">
        <v>153</v>
      </c>
      <c r="I14" s="185">
        <f t="shared" si="2"/>
        <v>1</v>
      </c>
      <c r="J14" s="378" t="s">
        <v>156</v>
      </c>
      <c r="K14" s="185">
        <v>4</v>
      </c>
      <c r="L14" s="185" t="s">
        <v>153</v>
      </c>
      <c r="M14" s="185">
        <v>2</v>
      </c>
      <c r="N14" s="185" t="s">
        <v>156</v>
      </c>
    </row>
    <row r="15" spans="1:14" ht="15">
      <c r="A15" s="153" t="s">
        <v>169</v>
      </c>
      <c r="B15" s="164">
        <f t="shared" si="0"/>
        <v>221</v>
      </c>
      <c r="C15" s="380">
        <v>1</v>
      </c>
      <c r="D15" s="367" t="s">
        <v>166</v>
      </c>
      <c r="E15" s="380">
        <v>3</v>
      </c>
      <c r="F15" s="185" t="s">
        <v>156</v>
      </c>
      <c r="G15" s="206">
        <f t="shared" si="1"/>
        <v>0</v>
      </c>
      <c r="H15" s="185" t="s">
        <v>153</v>
      </c>
      <c r="I15" s="185">
        <f t="shared" si="2"/>
        <v>0</v>
      </c>
      <c r="J15" s="378" t="s">
        <v>156</v>
      </c>
      <c r="K15" s="185">
        <v>1</v>
      </c>
      <c r="L15" s="185" t="s">
        <v>175</v>
      </c>
      <c r="M15" s="185">
        <v>3</v>
      </c>
      <c r="N15" s="185" t="s">
        <v>156</v>
      </c>
    </row>
    <row r="16" spans="1:14" ht="15">
      <c r="A16" s="153" t="s">
        <v>170</v>
      </c>
      <c r="B16" s="164">
        <f t="shared" si="0"/>
        <v>201</v>
      </c>
      <c r="C16" s="380">
        <v>7</v>
      </c>
      <c r="D16" s="367" t="s">
        <v>151</v>
      </c>
      <c r="E16" s="380">
        <v>2</v>
      </c>
      <c r="F16" s="185" t="s">
        <v>156</v>
      </c>
      <c r="G16" s="206">
        <f t="shared" si="1"/>
        <v>4</v>
      </c>
      <c r="H16" s="185" t="s">
        <v>153</v>
      </c>
      <c r="I16" s="185">
        <f t="shared" si="2"/>
        <v>1</v>
      </c>
      <c r="J16" s="378" t="s">
        <v>156</v>
      </c>
      <c r="K16" s="185">
        <v>3</v>
      </c>
      <c r="L16" s="185" t="s">
        <v>153</v>
      </c>
      <c r="M16" s="185">
        <v>1</v>
      </c>
      <c r="N16" s="185" t="s">
        <v>152</v>
      </c>
    </row>
    <row r="17" spans="1:14" ht="15">
      <c r="A17" s="153" t="s">
        <v>171</v>
      </c>
      <c r="B17" s="164">
        <f t="shared" si="0"/>
        <v>117</v>
      </c>
      <c r="C17" s="380">
        <v>9</v>
      </c>
      <c r="D17" s="367" t="s">
        <v>151</v>
      </c>
      <c r="E17" s="380">
        <v>0</v>
      </c>
      <c r="F17" s="185" t="s">
        <v>156</v>
      </c>
      <c r="G17" s="206">
        <f t="shared" si="1"/>
        <v>6</v>
      </c>
      <c r="H17" s="185" t="s">
        <v>153</v>
      </c>
      <c r="I17" s="185">
        <f t="shared" si="2"/>
        <v>0</v>
      </c>
      <c r="J17" s="378" t="s">
        <v>156</v>
      </c>
      <c r="K17" s="185">
        <v>3</v>
      </c>
      <c r="L17" s="185" t="s">
        <v>175</v>
      </c>
      <c r="M17" s="185">
        <v>0</v>
      </c>
      <c r="N17" s="185" t="s">
        <v>156</v>
      </c>
    </row>
    <row r="18" spans="1:14" ht="15">
      <c r="A18" s="153" t="s">
        <v>172</v>
      </c>
      <c r="B18" s="164">
        <f t="shared" si="0"/>
        <v>37</v>
      </c>
      <c r="C18" s="380">
        <v>0</v>
      </c>
      <c r="D18" s="367" t="s">
        <v>151</v>
      </c>
      <c r="E18" s="380">
        <v>2</v>
      </c>
      <c r="F18" s="185" t="s">
        <v>156</v>
      </c>
      <c r="G18" s="206">
        <f t="shared" si="1"/>
        <v>0</v>
      </c>
      <c r="H18" s="185" t="s">
        <v>153</v>
      </c>
      <c r="I18" s="185">
        <f t="shared" si="2"/>
        <v>1</v>
      </c>
      <c r="J18" s="378" t="s">
        <v>156</v>
      </c>
      <c r="K18" s="185">
        <v>0</v>
      </c>
      <c r="L18" s="185" t="s">
        <v>153</v>
      </c>
      <c r="M18" s="185">
        <v>1</v>
      </c>
      <c r="N18" s="185" t="s">
        <v>152</v>
      </c>
    </row>
    <row r="19" spans="1:14" ht="15">
      <c r="A19" s="153"/>
      <c r="B19" s="164"/>
      <c r="C19" s="377"/>
      <c r="D19" s="367"/>
      <c r="E19" s="301"/>
      <c r="F19" s="185"/>
      <c r="G19" s="206"/>
      <c r="H19" s="185"/>
      <c r="I19" s="185"/>
      <c r="J19" s="378"/>
      <c r="K19" s="185"/>
      <c r="L19" s="185"/>
      <c r="M19" s="185"/>
      <c r="N19" s="185"/>
    </row>
    <row r="20" spans="1:14" ht="15">
      <c r="A20" s="176" t="s">
        <v>112</v>
      </c>
      <c r="B20" s="302">
        <f>SUM(B21:B29)</f>
        <v>1831</v>
      </c>
      <c r="C20" s="379">
        <v>2</v>
      </c>
      <c r="D20" s="301" t="s">
        <v>151</v>
      </c>
      <c r="E20" s="376">
        <v>1</v>
      </c>
      <c r="F20" s="176" t="s">
        <v>152</v>
      </c>
      <c r="G20" s="303">
        <f>C20-K20</f>
        <v>0</v>
      </c>
      <c r="H20" s="176" t="s">
        <v>153</v>
      </c>
      <c r="I20" s="176">
        <f>E20-M20</f>
        <v>1</v>
      </c>
      <c r="J20" s="300" t="s">
        <v>154</v>
      </c>
      <c r="K20" s="176">
        <v>2</v>
      </c>
      <c r="L20" s="176" t="s">
        <v>175</v>
      </c>
      <c r="M20" s="176">
        <v>0</v>
      </c>
      <c r="N20" s="176" t="s">
        <v>154</v>
      </c>
    </row>
    <row r="21" spans="1:14" ht="15">
      <c r="A21" s="82" t="s">
        <v>164</v>
      </c>
      <c r="B21" s="164">
        <v>199</v>
      </c>
      <c r="C21" s="380">
        <v>0</v>
      </c>
      <c r="D21" s="367" t="s">
        <v>151</v>
      </c>
      <c r="E21" s="380">
        <v>1</v>
      </c>
      <c r="F21" s="185" t="s">
        <v>152</v>
      </c>
      <c r="G21" s="206">
        <f aca="true" t="shared" si="3" ref="G21:G29">C21-K21</f>
        <v>0</v>
      </c>
      <c r="H21" s="185" t="s">
        <v>153</v>
      </c>
      <c r="I21" s="185">
        <f aca="true" t="shared" si="4" ref="I21:I29">E21-M21</f>
        <v>0</v>
      </c>
      <c r="J21" s="378" t="s">
        <v>156</v>
      </c>
      <c r="K21" s="185">
        <v>0</v>
      </c>
      <c r="L21" s="185" t="s">
        <v>153</v>
      </c>
      <c r="M21" s="185">
        <v>1</v>
      </c>
      <c r="N21" s="185" t="s">
        <v>152</v>
      </c>
    </row>
    <row r="22" spans="1:14" ht="15">
      <c r="A22" s="82" t="s">
        <v>324</v>
      </c>
      <c r="B22" s="164">
        <v>799</v>
      </c>
      <c r="C22" s="380">
        <v>3</v>
      </c>
      <c r="D22" s="367" t="s">
        <v>151</v>
      </c>
      <c r="E22" s="380">
        <v>1</v>
      </c>
      <c r="F22" s="185" t="s">
        <v>152</v>
      </c>
      <c r="G22" s="206">
        <f t="shared" si="3"/>
        <v>0</v>
      </c>
      <c r="H22" s="185" t="s">
        <v>153</v>
      </c>
      <c r="I22" s="185">
        <f t="shared" si="4"/>
        <v>0</v>
      </c>
      <c r="J22" s="378" t="s">
        <v>156</v>
      </c>
      <c r="K22" s="185">
        <v>3</v>
      </c>
      <c r="L22" s="185" t="s">
        <v>153</v>
      </c>
      <c r="M22" s="185">
        <v>1</v>
      </c>
      <c r="N22" s="185" t="s">
        <v>152</v>
      </c>
    </row>
    <row r="23" spans="1:14" ht="15">
      <c r="A23" s="153" t="s">
        <v>165</v>
      </c>
      <c r="B23" s="164">
        <v>179</v>
      </c>
      <c r="C23" s="380">
        <v>1</v>
      </c>
      <c r="D23" s="367" t="s">
        <v>151</v>
      </c>
      <c r="E23" s="380">
        <v>3</v>
      </c>
      <c r="F23" s="185" t="s">
        <v>154</v>
      </c>
      <c r="G23" s="206">
        <f t="shared" si="3"/>
        <v>0</v>
      </c>
      <c r="H23" s="185" t="s">
        <v>175</v>
      </c>
      <c r="I23" s="185">
        <f t="shared" si="4"/>
        <v>2</v>
      </c>
      <c r="J23" s="378" t="s">
        <v>156</v>
      </c>
      <c r="K23" s="185">
        <v>1</v>
      </c>
      <c r="L23" s="185" t="s">
        <v>175</v>
      </c>
      <c r="M23" s="185">
        <v>1</v>
      </c>
      <c r="N23" s="185" t="s">
        <v>152</v>
      </c>
    </row>
    <row r="24" spans="1:14" ht="15">
      <c r="A24" s="153" t="s">
        <v>167</v>
      </c>
      <c r="B24" s="164">
        <v>22</v>
      </c>
      <c r="C24" s="380">
        <v>0</v>
      </c>
      <c r="D24" s="367" t="s">
        <v>151</v>
      </c>
      <c r="E24" s="380">
        <v>1</v>
      </c>
      <c r="F24" s="185" t="s">
        <v>152</v>
      </c>
      <c r="G24" s="206">
        <f t="shared" si="3"/>
        <v>0</v>
      </c>
      <c r="H24" s="185" t="s">
        <v>175</v>
      </c>
      <c r="I24" s="185">
        <v>0</v>
      </c>
      <c r="J24" s="378" t="s">
        <v>156</v>
      </c>
      <c r="K24" s="185">
        <v>0</v>
      </c>
      <c r="L24" s="185" t="s">
        <v>153</v>
      </c>
      <c r="M24" s="185">
        <v>1</v>
      </c>
      <c r="N24" s="185" t="s">
        <v>152</v>
      </c>
    </row>
    <row r="25" spans="1:14" ht="15">
      <c r="A25" s="153" t="s">
        <v>168</v>
      </c>
      <c r="B25" s="164">
        <v>170</v>
      </c>
      <c r="C25" s="380">
        <v>0</v>
      </c>
      <c r="D25" s="367" t="s">
        <v>151</v>
      </c>
      <c r="E25" s="380">
        <v>3</v>
      </c>
      <c r="F25" s="185" t="s">
        <v>154</v>
      </c>
      <c r="G25" s="206">
        <f t="shared" si="3"/>
        <v>0</v>
      </c>
      <c r="H25" s="185" t="s">
        <v>175</v>
      </c>
      <c r="I25" s="185">
        <f t="shared" si="4"/>
        <v>1</v>
      </c>
      <c r="J25" s="378" t="s">
        <v>156</v>
      </c>
      <c r="K25" s="185">
        <v>0</v>
      </c>
      <c r="L25" s="185" t="s">
        <v>153</v>
      </c>
      <c r="M25" s="185">
        <v>2</v>
      </c>
      <c r="N25" s="185" t="s">
        <v>156</v>
      </c>
    </row>
    <row r="26" spans="1:14" ht="15">
      <c r="A26" s="153" t="s">
        <v>169</v>
      </c>
      <c r="B26" s="164">
        <v>216</v>
      </c>
      <c r="C26" s="380">
        <v>1</v>
      </c>
      <c r="D26" s="367" t="s">
        <v>151</v>
      </c>
      <c r="E26" s="380">
        <v>3</v>
      </c>
      <c r="F26" s="185" t="s">
        <v>154</v>
      </c>
      <c r="G26" s="206">
        <f t="shared" si="3"/>
        <v>0</v>
      </c>
      <c r="H26" s="185" t="s">
        <v>175</v>
      </c>
      <c r="I26" s="185">
        <f t="shared" si="4"/>
        <v>0</v>
      </c>
      <c r="J26" s="378" t="s">
        <v>156</v>
      </c>
      <c r="K26" s="185">
        <v>1</v>
      </c>
      <c r="L26" s="185" t="s">
        <v>175</v>
      </c>
      <c r="M26" s="185">
        <v>3</v>
      </c>
      <c r="N26" s="185" t="s">
        <v>156</v>
      </c>
    </row>
    <row r="27" spans="1:14" ht="15">
      <c r="A27" s="153" t="s">
        <v>170</v>
      </c>
      <c r="B27" s="164">
        <v>147</v>
      </c>
      <c r="C27" s="380">
        <v>3</v>
      </c>
      <c r="D27" s="367" t="s">
        <v>151</v>
      </c>
      <c r="E27" s="380">
        <v>0</v>
      </c>
      <c r="F27" s="185" t="s">
        <v>154</v>
      </c>
      <c r="G27" s="206">
        <v>0</v>
      </c>
      <c r="H27" s="185" t="s">
        <v>175</v>
      </c>
      <c r="I27" s="185">
        <v>1</v>
      </c>
      <c r="J27" s="378" t="s">
        <v>156</v>
      </c>
      <c r="K27" s="185">
        <v>2</v>
      </c>
      <c r="L27" s="185" t="s">
        <v>153</v>
      </c>
      <c r="M27" s="185">
        <v>3</v>
      </c>
      <c r="N27" s="185" t="s">
        <v>156</v>
      </c>
    </row>
    <row r="28" spans="1:14" ht="15">
      <c r="A28" s="153" t="s">
        <v>171</v>
      </c>
      <c r="B28" s="164">
        <v>74</v>
      </c>
      <c r="C28" s="380">
        <v>2</v>
      </c>
      <c r="D28" s="367" t="s">
        <v>151</v>
      </c>
      <c r="E28" s="380">
        <v>0</v>
      </c>
      <c r="F28" s="185" t="s">
        <v>154</v>
      </c>
      <c r="G28" s="206">
        <v>0</v>
      </c>
      <c r="H28" s="185" t="s">
        <v>175</v>
      </c>
      <c r="I28" s="185">
        <v>1</v>
      </c>
      <c r="J28" s="378" t="s">
        <v>156</v>
      </c>
      <c r="K28" s="185">
        <v>1</v>
      </c>
      <c r="L28" s="185" t="s">
        <v>175</v>
      </c>
      <c r="M28" s="185">
        <v>3</v>
      </c>
      <c r="N28" s="185" t="s">
        <v>156</v>
      </c>
    </row>
    <row r="29" spans="1:14" ht="15">
      <c r="A29" s="153" t="s">
        <v>172</v>
      </c>
      <c r="B29" s="164">
        <v>25</v>
      </c>
      <c r="C29" s="380">
        <v>0</v>
      </c>
      <c r="D29" s="367" t="s">
        <v>151</v>
      </c>
      <c r="E29" s="380">
        <v>2</v>
      </c>
      <c r="F29" s="185" t="s">
        <v>154</v>
      </c>
      <c r="G29" s="206">
        <f t="shared" si="3"/>
        <v>0</v>
      </c>
      <c r="H29" s="185" t="s">
        <v>153</v>
      </c>
      <c r="I29" s="185">
        <f t="shared" si="4"/>
        <v>0</v>
      </c>
      <c r="J29" s="378" t="s">
        <v>156</v>
      </c>
      <c r="K29" s="185">
        <v>0</v>
      </c>
      <c r="L29" s="185" t="s">
        <v>153</v>
      </c>
      <c r="M29" s="185">
        <v>2</v>
      </c>
      <c r="N29" s="185" t="s">
        <v>156</v>
      </c>
    </row>
    <row r="30" spans="1:14" ht="15">
      <c r="A30" s="153"/>
      <c r="B30" s="164"/>
      <c r="C30" s="380"/>
      <c r="D30" s="367"/>
      <c r="E30" s="380"/>
      <c r="F30" s="185"/>
      <c r="G30" s="303"/>
      <c r="H30" s="185"/>
      <c r="I30" s="176"/>
      <c r="J30" s="378"/>
      <c r="K30" s="185"/>
      <c r="L30" s="185"/>
      <c r="M30" s="185"/>
      <c r="N30" s="185"/>
    </row>
    <row r="31" spans="1:14" ht="15">
      <c r="A31" s="176" t="s">
        <v>113</v>
      </c>
      <c r="B31" s="302">
        <f>SUM(B32:B40)</f>
        <v>196</v>
      </c>
      <c r="C31" s="380">
        <v>18</v>
      </c>
      <c r="D31" s="301" t="s">
        <v>151</v>
      </c>
      <c r="E31" s="376">
        <v>2</v>
      </c>
      <c r="F31" s="176" t="s">
        <v>156</v>
      </c>
      <c r="G31" s="303">
        <f>C31-K31</f>
        <v>11</v>
      </c>
      <c r="H31" s="176" t="s">
        <v>153</v>
      </c>
      <c r="I31" s="176">
        <f>E31-M31</f>
        <v>1</v>
      </c>
      <c r="J31" s="300" t="s">
        <v>154</v>
      </c>
      <c r="K31" s="176">
        <v>7</v>
      </c>
      <c r="L31" s="176" t="s">
        <v>153</v>
      </c>
      <c r="M31" s="176">
        <v>1</v>
      </c>
      <c r="N31" s="176" t="s">
        <v>152</v>
      </c>
    </row>
    <row r="32" spans="1:14" ht="15">
      <c r="A32" s="82" t="s">
        <v>164</v>
      </c>
      <c r="B32" s="164">
        <v>0</v>
      </c>
      <c r="C32" s="377">
        <v>0</v>
      </c>
      <c r="D32" s="367" t="s">
        <v>151</v>
      </c>
      <c r="E32" s="377">
        <v>0</v>
      </c>
      <c r="F32" s="185" t="s">
        <v>156</v>
      </c>
      <c r="G32" s="206">
        <f aca="true" t="shared" si="5" ref="G32:G40">C32-K32</f>
        <v>0</v>
      </c>
      <c r="H32" s="185" t="s">
        <v>153</v>
      </c>
      <c r="I32" s="185">
        <f aca="true" t="shared" si="6" ref="I32:I40">E32-M32</f>
        <v>0</v>
      </c>
      <c r="J32" s="378" t="s">
        <v>156</v>
      </c>
      <c r="K32" s="185">
        <v>0</v>
      </c>
      <c r="L32" s="185" t="s">
        <v>153</v>
      </c>
      <c r="M32" s="185">
        <v>0</v>
      </c>
      <c r="N32" s="185" t="s">
        <v>156</v>
      </c>
    </row>
    <row r="33" spans="1:14" ht="15">
      <c r="A33" s="82" t="s">
        <v>324</v>
      </c>
      <c r="B33" s="164">
        <v>1</v>
      </c>
      <c r="C33" s="377">
        <v>0</v>
      </c>
      <c r="D33" s="367" t="s">
        <v>151</v>
      </c>
      <c r="E33" s="377">
        <v>0</v>
      </c>
      <c r="F33" s="185" t="s">
        <v>156</v>
      </c>
      <c r="G33" s="206">
        <f t="shared" si="5"/>
        <v>0</v>
      </c>
      <c r="H33" s="185" t="s">
        <v>153</v>
      </c>
      <c r="I33" s="185">
        <f t="shared" si="6"/>
        <v>0</v>
      </c>
      <c r="J33" s="378" t="s">
        <v>156</v>
      </c>
      <c r="K33" s="185">
        <v>0</v>
      </c>
      <c r="L33" s="185" t="s">
        <v>153</v>
      </c>
      <c r="M33" s="185">
        <v>0</v>
      </c>
      <c r="N33" s="185" t="s">
        <v>156</v>
      </c>
    </row>
    <row r="34" spans="1:14" ht="15">
      <c r="A34" s="153" t="s">
        <v>165</v>
      </c>
      <c r="B34" s="164">
        <v>21</v>
      </c>
      <c r="C34" s="377">
        <v>0</v>
      </c>
      <c r="D34" s="367" t="s">
        <v>151</v>
      </c>
      <c r="E34" s="377">
        <v>2</v>
      </c>
      <c r="F34" s="185" t="s">
        <v>156</v>
      </c>
      <c r="G34" s="206">
        <f t="shared" si="5"/>
        <v>0</v>
      </c>
      <c r="H34" s="185" t="s">
        <v>153</v>
      </c>
      <c r="I34" s="185">
        <f t="shared" si="6"/>
        <v>1</v>
      </c>
      <c r="J34" s="378" t="s">
        <v>156</v>
      </c>
      <c r="K34" s="185">
        <v>0</v>
      </c>
      <c r="L34" s="185" t="s">
        <v>153</v>
      </c>
      <c r="M34" s="185">
        <v>1</v>
      </c>
      <c r="N34" s="185" t="s">
        <v>152</v>
      </c>
    </row>
    <row r="35" spans="1:14" ht="15">
      <c r="A35" s="153" t="s">
        <v>167</v>
      </c>
      <c r="B35" s="164">
        <v>9</v>
      </c>
      <c r="C35" s="377">
        <v>0</v>
      </c>
      <c r="D35" s="367" t="s">
        <v>151</v>
      </c>
      <c r="E35" s="377">
        <v>1</v>
      </c>
      <c r="F35" s="185" t="s">
        <v>152</v>
      </c>
      <c r="G35" s="206">
        <f t="shared" si="5"/>
        <v>0</v>
      </c>
      <c r="H35" s="185" t="s">
        <v>153</v>
      </c>
      <c r="I35" s="185">
        <f t="shared" si="6"/>
        <v>0</v>
      </c>
      <c r="J35" s="378" t="s">
        <v>156</v>
      </c>
      <c r="K35" s="185">
        <v>0</v>
      </c>
      <c r="L35" s="185" t="s">
        <v>153</v>
      </c>
      <c r="M35" s="185">
        <v>1</v>
      </c>
      <c r="N35" s="185" t="s">
        <v>152</v>
      </c>
    </row>
    <row r="36" spans="1:14" ht="15">
      <c r="A36" s="153" t="s">
        <v>168</v>
      </c>
      <c r="B36" s="164">
        <v>51</v>
      </c>
      <c r="C36" s="380">
        <v>32</v>
      </c>
      <c r="D36" s="367" t="s">
        <v>151</v>
      </c>
      <c r="E36" s="377">
        <v>3</v>
      </c>
      <c r="F36" s="185" t="s">
        <v>156</v>
      </c>
      <c r="G36" s="206">
        <f t="shared" si="5"/>
        <v>14</v>
      </c>
      <c r="H36" s="185" t="s">
        <v>153</v>
      </c>
      <c r="I36" s="185">
        <f t="shared" si="6"/>
        <v>3</v>
      </c>
      <c r="J36" s="378" t="s">
        <v>156</v>
      </c>
      <c r="K36" s="185">
        <v>18</v>
      </c>
      <c r="L36" s="185" t="s">
        <v>153</v>
      </c>
      <c r="M36" s="185">
        <v>0</v>
      </c>
      <c r="N36" s="185" t="s">
        <v>156</v>
      </c>
    </row>
    <row r="37" spans="1:14" ht="15">
      <c r="A37" s="153" t="s">
        <v>169</v>
      </c>
      <c r="B37" s="164">
        <v>5</v>
      </c>
      <c r="C37" s="380">
        <v>0</v>
      </c>
      <c r="D37" s="367" t="s">
        <v>151</v>
      </c>
      <c r="E37" s="380">
        <v>1</v>
      </c>
      <c r="F37" s="185" t="s">
        <v>152</v>
      </c>
      <c r="G37" s="206">
        <f t="shared" si="5"/>
        <v>0</v>
      </c>
      <c r="H37" s="185" t="s">
        <v>153</v>
      </c>
      <c r="I37" s="185">
        <f t="shared" si="6"/>
        <v>0</v>
      </c>
      <c r="J37" s="378" t="s">
        <v>156</v>
      </c>
      <c r="K37" s="185">
        <v>0</v>
      </c>
      <c r="L37" s="185" t="s">
        <v>153</v>
      </c>
      <c r="M37" s="185">
        <v>1</v>
      </c>
      <c r="N37" s="185" t="s">
        <v>152</v>
      </c>
    </row>
    <row r="38" spans="1:14" ht="15">
      <c r="A38" s="153" t="s">
        <v>170</v>
      </c>
      <c r="B38" s="164">
        <v>54</v>
      </c>
      <c r="C38" s="380">
        <v>20</v>
      </c>
      <c r="D38" s="367" t="s">
        <v>151</v>
      </c>
      <c r="E38" s="380">
        <v>0</v>
      </c>
      <c r="F38" s="185" t="s">
        <v>156</v>
      </c>
      <c r="G38" s="206">
        <v>14</v>
      </c>
      <c r="H38" s="185" t="s">
        <v>153</v>
      </c>
      <c r="I38" s="185">
        <v>3</v>
      </c>
      <c r="J38" s="378" t="s">
        <v>156</v>
      </c>
      <c r="K38" s="185">
        <v>5</v>
      </c>
      <c r="L38" s="185" t="s">
        <v>153</v>
      </c>
      <c r="M38" s="185">
        <v>1</v>
      </c>
      <c r="N38" s="185" t="s">
        <v>152</v>
      </c>
    </row>
    <row r="39" spans="1:14" ht="15">
      <c r="A39" s="153" t="s">
        <v>171</v>
      </c>
      <c r="B39" s="164">
        <v>43</v>
      </c>
      <c r="C39" s="380">
        <v>21</v>
      </c>
      <c r="D39" s="367" t="s">
        <v>151</v>
      </c>
      <c r="E39" s="380">
        <v>1</v>
      </c>
      <c r="F39" s="185" t="s">
        <v>152</v>
      </c>
      <c r="G39" s="206">
        <f t="shared" si="5"/>
        <v>16</v>
      </c>
      <c r="H39" s="185" t="s">
        <v>153</v>
      </c>
      <c r="I39" s="185">
        <f t="shared" si="6"/>
        <v>1</v>
      </c>
      <c r="J39" s="378" t="s">
        <v>156</v>
      </c>
      <c r="K39" s="185">
        <v>5</v>
      </c>
      <c r="L39" s="185" t="s">
        <v>153</v>
      </c>
      <c r="M39" s="185">
        <v>0</v>
      </c>
      <c r="N39" s="185" t="s">
        <v>156</v>
      </c>
    </row>
    <row r="40" spans="1:14" ht="15">
      <c r="A40" s="153" t="s">
        <v>172</v>
      </c>
      <c r="B40" s="164">
        <v>12</v>
      </c>
      <c r="C40" s="380">
        <v>0</v>
      </c>
      <c r="D40" s="367" t="s">
        <v>151</v>
      </c>
      <c r="E40" s="380">
        <v>2</v>
      </c>
      <c r="F40" s="185" t="s">
        <v>156</v>
      </c>
      <c r="G40" s="206">
        <f t="shared" si="5"/>
        <v>0</v>
      </c>
      <c r="H40" s="185" t="s">
        <v>153</v>
      </c>
      <c r="I40" s="185">
        <f t="shared" si="6"/>
        <v>2</v>
      </c>
      <c r="J40" s="378" t="s">
        <v>156</v>
      </c>
      <c r="K40" s="185">
        <v>0</v>
      </c>
      <c r="L40" s="185" t="s">
        <v>153</v>
      </c>
      <c r="M40" s="185">
        <v>0</v>
      </c>
      <c r="N40" s="185" t="s">
        <v>154</v>
      </c>
    </row>
    <row r="41" spans="1:14" ht="15">
      <c r="A41" s="304" t="s">
        <v>173</v>
      </c>
      <c r="B41" s="381"/>
      <c r="C41" s="382"/>
      <c r="D41" s="383"/>
      <c r="E41" s="384"/>
      <c r="F41" s="383"/>
      <c r="G41" s="385"/>
      <c r="H41" s="304"/>
      <c r="I41" s="304"/>
      <c r="J41" s="373"/>
      <c r="K41" s="304"/>
      <c r="L41" s="304"/>
      <c r="M41" s="304"/>
      <c r="N41" s="304"/>
    </row>
    <row r="42" spans="1:14" ht="15">
      <c r="A42" s="80" t="s">
        <v>566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</row>
    <row r="44" spans="1:5" ht="15">
      <c r="A44" s="82"/>
      <c r="B44" s="380"/>
      <c r="C44" s="367"/>
      <c r="D44" s="380"/>
      <c r="E44" s="185"/>
    </row>
    <row r="65" ht="15">
      <c r="F65" s="454"/>
    </row>
  </sheetData>
  <mergeCells count="3">
    <mergeCell ref="A1:N1"/>
    <mergeCell ref="C6:F7"/>
    <mergeCell ref="K6:N7"/>
  </mergeCells>
  <printOptions horizontalCentered="1" verticalCentered="1"/>
  <pageMargins left="0" right="0" top="0.1968503937007874" bottom="0.1968503937007874" header="0" footer="0"/>
  <pageSetup horizontalDpi="600" verticalDpi="600" orientation="landscape" scale="58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="150" zoomScaleNormal="150" workbookViewId="0" topLeftCell="A1">
      <selection activeCell="I18" sqref="I18"/>
    </sheetView>
  </sheetViews>
  <sheetFormatPr defaultColWidth="11.57421875" defaultRowHeight="12.75"/>
  <cols>
    <col min="1" max="1" width="31.140625" style="83" customWidth="1"/>
    <col min="2" max="2" width="10.28125" style="83" bestFit="1" customWidth="1"/>
    <col min="3" max="3" width="11.28125" style="83" bestFit="1" customWidth="1"/>
    <col min="4" max="4" width="24.00390625" style="83" customWidth="1"/>
    <col min="5" max="16384" width="11.421875" style="83" customWidth="1"/>
  </cols>
  <sheetData>
    <row r="1" spans="1:4" ht="15">
      <c r="A1" s="438" t="s">
        <v>48</v>
      </c>
      <c r="B1" s="301"/>
      <c r="C1" s="301"/>
      <c r="D1" s="301"/>
    </row>
    <row r="2" spans="1:4" ht="15">
      <c r="A2" s="301"/>
      <c r="B2" s="301"/>
      <c r="C2" s="301"/>
      <c r="D2" s="301"/>
    </row>
    <row r="3" spans="1:4" ht="27.75" customHeight="1">
      <c r="A3" s="465" t="s">
        <v>114</v>
      </c>
      <c r="B3" s="84"/>
      <c r="C3" s="84"/>
      <c r="D3" s="84"/>
    </row>
    <row r="4" spans="1:4" ht="15">
      <c r="A4" s="387"/>
      <c r="B4" s="387"/>
      <c r="C4" s="387"/>
      <c r="D4" s="387"/>
    </row>
    <row r="5" spans="1:4" ht="15">
      <c r="A5" s="466"/>
      <c r="B5" s="467"/>
      <c r="C5" s="467"/>
      <c r="D5" s="466"/>
    </row>
    <row r="6" spans="1:4" ht="15">
      <c r="A6" s="196" t="s">
        <v>115</v>
      </c>
      <c r="B6" s="468" t="s">
        <v>523</v>
      </c>
      <c r="C6" s="468" t="s">
        <v>116</v>
      </c>
      <c r="D6" s="196" t="s">
        <v>117</v>
      </c>
    </row>
    <row r="7" spans="1:4" ht="15">
      <c r="A7" s="196" t="s">
        <v>118</v>
      </c>
      <c r="B7" s="468" t="s">
        <v>331</v>
      </c>
      <c r="C7" s="468" t="s">
        <v>119</v>
      </c>
      <c r="D7" s="196"/>
    </row>
    <row r="8" spans="1:4" ht="15">
      <c r="A8" s="196"/>
      <c r="B8" s="469"/>
      <c r="C8" s="469"/>
      <c r="D8" s="196" t="s">
        <v>582</v>
      </c>
    </row>
    <row r="9" spans="1:4" ht="15">
      <c r="A9" s="55"/>
      <c r="B9" s="455"/>
      <c r="C9" s="456"/>
      <c r="D9" s="457"/>
    </row>
    <row r="10" spans="1:5" s="54" customFormat="1" ht="15">
      <c r="A10" s="458" t="s">
        <v>120</v>
      </c>
      <c r="B10" s="444">
        <v>10183</v>
      </c>
      <c r="C10" s="459">
        <f>B10/16144</f>
        <v>0.6307606541129831</v>
      </c>
      <c r="D10" s="445" t="s">
        <v>121</v>
      </c>
      <c r="E10" s="53"/>
    </row>
    <row r="11" spans="1:4" ht="15">
      <c r="A11" s="458" t="s">
        <v>0</v>
      </c>
      <c r="B11" s="460">
        <v>2846</v>
      </c>
      <c r="C11" s="459">
        <f aca="true" t="shared" si="0" ref="C11:C20">B11/16144</f>
        <v>0.17628840436075321</v>
      </c>
      <c r="D11" s="461" t="s">
        <v>1</v>
      </c>
    </row>
    <row r="12" spans="1:4" ht="15">
      <c r="A12" s="458" t="s">
        <v>2</v>
      </c>
      <c r="B12" s="460">
        <v>952</v>
      </c>
      <c r="C12" s="459">
        <f t="shared" si="0"/>
        <v>0.058969276511397425</v>
      </c>
      <c r="D12" s="461" t="s">
        <v>3</v>
      </c>
    </row>
    <row r="13" spans="1:4" ht="15">
      <c r="A13" s="458" t="s">
        <v>4</v>
      </c>
      <c r="B13" s="460">
        <v>440</v>
      </c>
      <c r="C13" s="459">
        <f t="shared" si="0"/>
        <v>0.027254707631318136</v>
      </c>
      <c r="D13" s="461" t="s">
        <v>5</v>
      </c>
    </row>
    <row r="14" spans="1:4" ht="15">
      <c r="A14" s="458" t="s">
        <v>6</v>
      </c>
      <c r="B14" s="460">
        <v>100</v>
      </c>
      <c r="C14" s="459">
        <f t="shared" si="0"/>
        <v>0.0061942517343904855</v>
      </c>
      <c r="D14" s="461" t="s">
        <v>7</v>
      </c>
    </row>
    <row r="15" spans="1:4" ht="15">
      <c r="A15" s="458" t="s">
        <v>8</v>
      </c>
      <c r="B15" s="460">
        <v>94</v>
      </c>
      <c r="C15" s="459">
        <f t="shared" si="0"/>
        <v>0.005822596630327056</v>
      </c>
      <c r="D15" s="461" t="s">
        <v>9</v>
      </c>
    </row>
    <row r="16" spans="1:4" ht="15">
      <c r="A16" s="458" t="s">
        <v>10</v>
      </c>
      <c r="B16" s="460">
        <v>75</v>
      </c>
      <c r="C16" s="459">
        <f t="shared" si="0"/>
        <v>0.0046456888007928646</v>
      </c>
      <c r="D16" s="461" t="s">
        <v>11</v>
      </c>
    </row>
    <row r="17" spans="1:4" ht="15">
      <c r="A17" s="458" t="s">
        <v>12</v>
      </c>
      <c r="B17" s="460">
        <v>51</v>
      </c>
      <c r="C17" s="459">
        <f t="shared" si="0"/>
        <v>0.0031590683845391476</v>
      </c>
      <c r="D17" s="461" t="s">
        <v>121</v>
      </c>
    </row>
    <row r="18" spans="1:4" ht="15">
      <c r="A18" s="458" t="s">
        <v>13</v>
      </c>
      <c r="B18" s="460">
        <v>23</v>
      </c>
      <c r="C18" s="459">
        <f t="shared" si="0"/>
        <v>0.0014246778989098117</v>
      </c>
      <c r="D18" s="461" t="s">
        <v>14</v>
      </c>
    </row>
    <row r="19" spans="1:4" ht="15">
      <c r="A19" s="458" t="s">
        <v>224</v>
      </c>
      <c r="B19" s="460">
        <v>20</v>
      </c>
      <c r="C19" s="459">
        <f t="shared" si="0"/>
        <v>0.001238850346878097</v>
      </c>
      <c r="D19" s="461" t="s">
        <v>15</v>
      </c>
    </row>
    <row r="20" spans="1:4" ht="15">
      <c r="A20" s="458" t="s">
        <v>16</v>
      </c>
      <c r="B20" s="460">
        <v>1360</v>
      </c>
      <c r="C20" s="459">
        <f t="shared" si="0"/>
        <v>0.08424182358771061</v>
      </c>
      <c r="D20" s="461" t="s">
        <v>3</v>
      </c>
    </row>
    <row r="21" spans="1:4" ht="15.75" thickBot="1">
      <c r="A21" s="462"/>
      <c r="B21" s="463"/>
      <c r="C21" s="464"/>
      <c r="D21" s="464"/>
    </row>
    <row r="22" ht="15">
      <c r="A22" s="80" t="s">
        <v>566</v>
      </c>
    </row>
  </sheetData>
  <mergeCells count="1">
    <mergeCell ref="A3:D3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6"/>
  <sheetViews>
    <sheetView zoomScale="55" zoomScaleNormal="55" zoomScaleSheetLayoutView="55" zoomScalePageLayoutView="0" workbookViewId="0" topLeftCell="A1">
      <selection activeCell="A3" sqref="A3:K6"/>
    </sheetView>
  </sheetViews>
  <sheetFormatPr defaultColWidth="11.57421875" defaultRowHeight="12.75"/>
  <cols>
    <col min="1" max="1" width="82.00390625" style="4" customWidth="1"/>
    <col min="2" max="2" width="23.421875" style="4" customWidth="1"/>
    <col min="3" max="3" width="27.8515625" style="4" customWidth="1"/>
    <col min="4" max="4" width="19.8515625" style="4" customWidth="1"/>
    <col min="5" max="5" width="26.00390625" style="4" customWidth="1"/>
    <col min="6" max="6" width="20.8515625" style="4" customWidth="1"/>
    <col min="7" max="7" width="23.421875" style="4" customWidth="1"/>
    <col min="8" max="8" width="30.7109375" style="4" customWidth="1"/>
    <col min="9" max="9" width="28.421875" style="4" customWidth="1"/>
    <col min="10" max="10" width="28.8515625" style="4" customWidth="1"/>
    <col min="11" max="11" width="17.7109375" style="4" customWidth="1"/>
    <col min="12" max="16384" width="11.421875" style="4" customWidth="1"/>
  </cols>
  <sheetData>
    <row r="1" spans="1:11" ht="18">
      <c r="A1" s="152" t="s">
        <v>21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8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18">
      <c r="A3" s="171" t="s">
        <v>422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18">
      <c r="A4" s="171" t="s">
        <v>178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</row>
    <row r="5" spans="1:11" ht="18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</row>
    <row r="6" spans="1:11" ht="50.25" customHeight="1">
      <c r="A6" s="173" t="s">
        <v>529</v>
      </c>
      <c r="B6" s="174" t="s">
        <v>307</v>
      </c>
      <c r="C6" s="174" t="s">
        <v>423</v>
      </c>
      <c r="D6" s="174" t="s">
        <v>308</v>
      </c>
      <c r="E6" s="174" t="s">
        <v>424</v>
      </c>
      <c r="F6" s="174" t="s">
        <v>425</v>
      </c>
      <c r="G6" s="174" t="s">
        <v>426</v>
      </c>
      <c r="H6" s="174" t="s">
        <v>427</v>
      </c>
      <c r="I6" s="174" t="s">
        <v>428</v>
      </c>
      <c r="J6" s="174" t="s">
        <v>309</v>
      </c>
      <c r="K6" s="175" t="s">
        <v>363</v>
      </c>
    </row>
    <row r="7" spans="1:11" ht="18">
      <c r="A7" s="154"/>
      <c r="B7" s="155"/>
      <c r="C7" s="155"/>
      <c r="D7" s="155"/>
      <c r="E7" s="155"/>
      <c r="F7" s="155"/>
      <c r="G7" s="155"/>
      <c r="H7" s="155"/>
      <c r="I7" s="155"/>
      <c r="J7" s="155"/>
      <c r="K7" s="156"/>
    </row>
    <row r="8" spans="1:11" ht="18">
      <c r="A8" s="110" t="s">
        <v>549</v>
      </c>
      <c r="B8" s="157">
        <f aca="true" t="shared" si="0" ref="B8:K8">B10+B14+B18+B22+B26+B30+B33+B38+B43+B47+B51+B56+B59+B64+B68</f>
        <v>2846</v>
      </c>
      <c r="C8" s="157">
        <f t="shared" si="0"/>
        <v>757</v>
      </c>
      <c r="D8" s="157">
        <f t="shared" si="0"/>
        <v>2089</v>
      </c>
      <c r="E8" s="157">
        <f t="shared" si="0"/>
        <v>691</v>
      </c>
      <c r="F8" s="157">
        <f t="shared" si="0"/>
        <v>414</v>
      </c>
      <c r="G8" s="157">
        <f t="shared" si="0"/>
        <v>3</v>
      </c>
      <c r="H8" s="157">
        <f t="shared" si="0"/>
        <v>420</v>
      </c>
      <c r="I8" s="157">
        <f t="shared" si="0"/>
        <v>121</v>
      </c>
      <c r="J8" s="157">
        <f t="shared" si="0"/>
        <v>187</v>
      </c>
      <c r="K8" s="158">
        <f t="shared" si="0"/>
        <v>253</v>
      </c>
    </row>
    <row r="9" spans="1:11" ht="18">
      <c r="A9" s="159"/>
      <c r="B9" s="122"/>
      <c r="C9" s="122"/>
      <c r="D9" s="122"/>
      <c r="E9" s="122"/>
      <c r="F9" s="122"/>
      <c r="G9" s="122"/>
      <c r="H9" s="122"/>
      <c r="I9" s="122"/>
      <c r="J9" s="122"/>
      <c r="K9" s="123"/>
    </row>
    <row r="10" spans="1:11" s="6" customFormat="1" ht="18">
      <c r="A10" s="64" t="s">
        <v>313</v>
      </c>
      <c r="B10" s="157">
        <f>SUM(B11:B12)</f>
        <v>248</v>
      </c>
      <c r="C10" s="157">
        <f aca="true" t="shared" si="1" ref="C10:K10">SUM(C11:C12)</f>
        <v>16</v>
      </c>
      <c r="D10" s="157">
        <f t="shared" si="1"/>
        <v>232</v>
      </c>
      <c r="E10" s="157">
        <f t="shared" si="1"/>
        <v>28</v>
      </c>
      <c r="F10" s="157">
        <f t="shared" si="1"/>
        <v>59</v>
      </c>
      <c r="G10" s="157">
        <f t="shared" si="1"/>
        <v>0</v>
      </c>
      <c r="H10" s="157">
        <f t="shared" si="1"/>
        <v>84</v>
      </c>
      <c r="I10" s="157">
        <f t="shared" si="1"/>
        <v>15</v>
      </c>
      <c r="J10" s="157">
        <f t="shared" si="1"/>
        <v>6</v>
      </c>
      <c r="K10" s="158">
        <f t="shared" si="1"/>
        <v>40</v>
      </c>
    </row>
    <row r="11" spans="1:11" ht="18">
      <c r="A11" s="65" t="s">
        <v>192</v>
      </c>
      <c r="B11" s="122">
        <v>223</v>
      </c>
      <c r="C11" s="160">
        <v>12</v>
      </c>
      <c r="D11" s="160">
        <v>211</v>
      </c>
      <c r="E11" s="160">
        <v>27</v>
      </c>
      <c r="F11" s="160">
        <v>59</v>
      </c>
      <c r="G11" s="160">
        <v>0</v>
      </c>
      <c r="H11" s="160">
        <v>79</v>
      </c>
      <c r="I11" s="160">
        <v>15</v>
      </c>
      <c r="J11" s="160">
        <v>6</v>
      </c>
      <c r="K11" s="161">
        <v>25</v>
      </c>
    </row>
    <row r="12" spans="1:11" ht="18">
      <c r="A12" s="65" t="s">
        <v>136</v>
      </c>
      <c r="B12" s="122">
        <v>25</v>
      </c>
      <c r="C12" s="160">
        <v>4</v>
      </c>
      <c r="D12" s="160">
        <v>21</v>
      </c>
      <c r="E12" s="160">
        <v>1</v>
      </c>
      <c r="F12" s="160">
        <v>0</v>
      </c>
      <c r="G12" s="160">
        <v>0</v>
      </c>
      <c r="H12" s="160">
        <v>5</v>
      </c>
      <c r="I12" s="160">
        <v>0</v>
      </c>
      <c r="J12" s="160">
        <v>0</v>
      </c>
      <c r="K12" s="161">
        <v>15</v>
      </c>
    </row>
    <row r="13" spans="1:11" ht="18">
      <c r="A13" s="65"/>
      <c r="B13" s="122"/>
      <c r="C13" s="160"/>
      <c r="D13" s="160"/>
      <c r="E13" s="160"/>
      <c r="F13" s="160"/>
      <c r="G13" s="160"/>
      <c r="H13" s="160"/>
      <c r="I13" s="160"/>
      <c r="J13" s="160"/>
      <c r="K13" s="161"/>
    </row>
    <row r="14" spans="1:11" ht="18">
      <c r="A14" s="64" t="s">
        <v>314</v>
      </c>
      <c r="B14" s="157">
        <f>SUM(B15:B16)</f>
        <v>656</v>
      </c>
      <c r="C14" s="157">
        <f aca="true" t="shared" si="2" ref="C14:K14">SUM(C15:C16)</f>
        <v>507</v>
      </c>
      <c r="D14" s="157">
        <f t="shared" si="2"/>
        <v>149</v>
      </c>
      <c r="E14" s="157">
        <f t="shared" si="2"/>
        <v>27</v>
      </c>
      <c r="F14" s="157">
        <f t="shared" si="2"/>
        <v>40</v>
      </c>
      <c r="G14" s="157">
        <f t="shared" si="2"/>
        <v>0</v>
      </c>
      <c r="H14" s="157">
        <f t="shared" si="2"/>
        <v>22</v>
      </c>
      <c r="I14" s="157">
        <f t="shared" si="2"/>
        <v>13</v>
      </c>
      <c r="J14" s="157">
        <f t="shared" si="2"/>
        <v>34</v>
      </c>
      <c r="K14" s="158">
        <f t="shared" si="2"/>
        <v>13</v>
      </c>
    </row>
    <row r="15" spans="1:11" ht="18">
      <c r="A15" s="65" t="s">
        <v>193</v>
      </c>
      <c r="B15" s="122">
        <v>169</v>
      </c>
      <c r="C15" s="160">
        <v>79</v>
      </c>
      <c r="D15" s="160">
        <v>90</v>
      </c>
      <c r="E15" s="160">
        <v>7</v>
      </c>
      <c r="F15" s="160">
        <v>39</v>
      </c>
      <c r="G15" s="160">
        <v>0</v>
      </c>
      <c r="H15" s="160">
        <v>20</v>
      </c>
      <c r="I15" s="160">
        <v>12</v>
      </c>
      <c r="J15" s="160">
        <v>1</v>
      </c>
      <c r="K15" s="161">
        <v>11</v>
      </c>
    </row>
    <row r="16" spans="1:11" ht="18">
      <c r="A16" s="65" t="s">
        <v>122</v>
      </c>
      <c r="B16" s="122">
        <v>487</v>
      </c>
      <c r="C16" s="160">
        <v>428</v>
      </c>
      <c r="D16" s="160">
        <v>59</v>
      </c>
      <c r="E16" s="160">
        <v>20</v>
      </c>
      <c r="F16" s="160">
        <v>1</v>
      </c>
      <c r="G16" s="160">
        <v>0</v>
      </c>
      <c r="H16" s="160">
        <v>2</v>
      </c>
      <c r="I16" s="160">
        <v>1</v>
      </c>
      <c r="J16" s="160">
        <v>33</v>
      </c>
      <c r="K16" s="161">
        <v>2</v>
      </c>
    </row>
    <row r="17" spans="1:11" ht="18">
      <c r="A17" s="65"/>
      <c r="B17" s="122"/>
      <c r="C17" s="160"/>
      <c r="D17" s="160"/>
      <c r="E17" s="160"/>
      <c r="F17" s="160"/>
      <c r="G17" s="160"/>
      <c r="H17" s="160"/>
      <c r="I17" s="160"/>
      <c r="J17" s="160"/>
      <c r="K17" s="161"/>
    </row>
    <row r="18" spans="1:11" ht="18">
      <c r="A18" s="64" t="s">
        <v>315</v>
      </c>
      <c r="B18" s="157">
        <f>SUM(B19:B20)</f>
        <v>194</v>
      </c>
      <c r="C18" s="157">
        <f aca="true" t="shared" si="3" ref="C18:K18">SUM(C19:C20)</f>
        <v>1</v>
      </c>
      <c r="D18" s="157">
        <f t="shared" si="3"/>
        <v>193</v>
      </c>
      <c r="E18" s="157">
        <f t="shared" si="3"/>
        <v>46</v>
      </c>
      <c r="F18" s="157">
        <f t="shared" si="3"/>
        <v>32</v>
      </c>
      <c r="G18" s="157">
        <f t="shared" si="3"/>
        <v>0</v>
      </c>
      <c r="H18" s="157">
        <f t="shared" si="3"/>
        <v>72</v>
      </c>
      <c r="I18" s="157">
        <f t="shared" si="3"/>
        <v>20</v>
      </c>
      <c r="J18" s="157">
        <f t="shared" si="3"/>
        <v>0</v>
      </c>
      <c r="K18" s="158">
        <f t="shared" si="3"/>
        <v>23</v>
      </c>
    </row>
    <row r="19" spans="1:11" ht="18">
      <c r="A19" s="65" t="s">
        <v>194</v>
      </c>
      <c r="B19" s="122">
        <v>131</v>
      </c>
      <c r="C19" s="160">
        <v>1</v>
      </c>
      <c r="D19" s="160">
        <v>130</v>
      </c>
      <c r="E19" s="160">
        <v>30</v>
      </c>
      <c r="F19" s="160">
        <v>22</v>
      </c>
      <c r="G19" s="160">
        <v>0</v>
      </c>
      <c r="H19" s="160">
        <v>50</v>
      </c>
      <c r="I19" s="160">
        <v>12</v>
      </c>
      <c r="J19" s="160">
        <v>0</v>
      </c>
      <c r="K19" s="161">
        <v>16</v>
      </c>
    </row>
    <row r="20" spans="1:11" ht="18">
      <c r="A20" s="65" t="s">
        <v>195</v>
      </c>
      <c r="B20" s="122">
        <v>63</v>
      </c>
      <c r="C20" s="160">
        <v>0</v>
      </c>
      <c r="D20" s="160">
        <v>63</v>
      </c>
      <c r="E20" s="160">
        <v>16</v>
      </c>
      <c r="F20" s="160">
        <v>10</v>
      </c>
      <c r="G20" s="160">
        <v>0</v>
      </c>
      <c r="H20" s="160">
        <v>22</v>
      </c>
      <c r="I20" s="160">
        <v>8</v>
      </c>
      <c r="J20" s="160">
        <v>0</v>
      </c>
      <c r="K20" s="161">
        <v>7</v>
      </c>
    </row>
    <row r="21" spans="1:11" ht="18">
      <c r="A21" s="71"/>
      <c r="B21" s="116"/>
      <c r="C21" s="116"/>
      <c r="D21" s="116"/>
      <c r="E21" s="116"/>
      <c r="F21" s="116"/>
      <c r="G21" s="116"/>
      <c r="H21" s="116"/>
      <c r="I21" s="116"/>
      <c r="J21" s="116"/>
      <c r="K21" s="117"/>
    </row>
    <row r="22" spans="1:11" s="6" customFormat="1" ht="18">
      <c r="A22" s="64" t="s">
        <v>316</v>
      </c>
      <c r="B22" s="157">
        <f>SUM(B23:B24)</f>
        <v>231</v>
      </c>
      <c r="C22" s="157">
        <f aca="true" t="shared" si="4" ref="C22:K22">SUM(C23:C24)</f>
        <v>51</v>
      </c>
      <c r="D22" s="157">
        <f t="shared" si="4"/>
        <v>180</v>
      </c>
      <c r="E22" s="157">
        <f t="shared" si="4"/>
        <v>57</v>
      </c>
      <c r="F22" s="157">
        <f t="shared" si="4"/>
        <v>35</v>
      </c>
      <c r="G22" s="157">
        <f t="shared" si="4"/>
        <v>1</v>
      </c>
      <c r="H22" s="157">
        <f t="shared" si="4"/>
        <v>35</v>
      </c>
      <c r="I22" s="157">
        <f t="shared" si="4"/>
        <v>3</v>
      </c>
      <c r="J22" s="157">
        <f t="shared" si="4"/>
        <v>41</v>
      </c>
      <c r="K22" s="158">
        <f t="shared" si="4"/>
        <v>8</v>
      </c>
    </row>
    <row r="23" spans="1:11" ht="18">
      <c r="A23" s="65" t="s">
        <v>196</v>
      </c>
      <c r="B23" s="122">
        <v>158</v>
      </c>
      <c r="C23" s="160">
        <v>50</v>
      </c>
      <c r="D23" s="160">
        <v>108</v>
      </c>
      <c r="E23" s="160">
        <v>30</v>
      </c>
      <c r="F23" s="160">
        <v>34</v>
      </c>
      <c r="G23" s="160">
        <v>0</v>
      </c>
      <c r="H23" s="160">
        <v>33</v>
      </c>
      <c r="I23" s="160">
        <v>3</v>
      </c>
      <c r="J23" s="160">
        <v>5</v>
      </c>
      <c r="K23" s="161">
        <v>3</v>
      </c>
    </row>
    <row r="24" spans="1:11" ht="18">
      <c r="A24" s="65" t="s">
        <v>198</v>
      </c>
      <c r="B24" s="122">
        <v>73</v>
      </c>
      <c r="C24" s="160">
        <v>1</v>
      </c>
      <c r="D24" s="160">
        <v>72</v>
      </c>
      <c r="E24" s="160">
        <v>27</v>
      </c>
      <c r="F24" s="160">
        <v>1</v>
      </c>
      <c r="G24" s="160">
        <v>1</v>
      </c>
      <c r="H24" s="160">
        <v>2</v>
      </c>
      <c r="I24" s="160">
        <v>0</v>
      </c>
      <c r="J24" s="160">
        <v>36</v>
      </c>
      <c r="K24" s="161">
        <v>5</v>
      </c>
    </row>
    <row r="25" spans="1:11" ht="18">
      <c r="A25" s="65"/>
      <c r="B25" s="122"/>
      <c r="C25" s="160"/>
      <c r="D25" s="160"/>
      <c r="E25" s="160"/>
      <c r="F25" s="160"/>
      <c r="G25" s="160"/>
      <c r="H25" s="161"/>
      <c r="I25" s="160"/>
      <c r="J25" s="162"/>
      <c r="K25" s="161"/>
    </row>
    <row r="26" spans="1:11" ht="18">
      <c r="A26" s="64" t="s">
        <v>317</v>
      </c>
      <c r="B26" s="158">
        <f>SUM(B27:B28)</f>
        <v>51</v>
      </c>
      <c r="C26" s="158">
        <f aca="true" t="shared" si="5" ref="C26:K26">SUM(C27:C28)</f>
        <v>13</v>
      </c>
      <c r="D26" s="158">
        <f t="shared" si="5"/>
        <v>38</v>
      </c>
      <c r="E26" s="158">
        <f t="shared" si="5"/>
        <v>20</v>
      </c>
      <c r="F26" s="158">
        <f t="shared" si="5"/>
        <v>4</v>
      </c>
      <c r="G26" s="158">
        <f t="shared" si="5"/>
        <v>0</v>
      </c>
      <c r="H26" s="158">
        <f t="shared" si="5"/>
        <v>10</v>
      </c>
      <c r="I26" s="158">
        <f t="shared" si="5"/>
        <v>0</v>
      </c>
      <c r="J26" s="158">
        <f t="shared" si="5"/>
        <v>1</v>
      </c>
      <c r="K26" s="158">
        <f t="shared" si="5"/>
        <v>3</v>
      </c>
    </row>
    <row r="27" spans="1:11" ht="18">
      <c r="A27" s="65" t="s">
        <v>197</v>
      </c>
      <c r="B27" s="122">
        <v>34</v>
      </c>
      <c r="C27" s="160">
        <v>0</v>
      </c>
      <c r="D27" s="160">
        <v>34</v>
      </c>
      <c r="E27" s="160">
        <v>19</v>
      </c>
      <c r="F27" s="160">
        <v>4</v>
      </c>
      <c r="G27" s="160">
        <v>0</v>
      </c>
      <c r="H27" s="160">
        <v>10</v>
      </c>
      <c r="I27" s="160">
        <v>0</v>
      </c>
      <c r="J27" s="160">
        <v>1</v>
      </c>
      <c r="K27" s="161">
        <v>0</v>
      </c>
    </row>
    <row r="28" spans="1:11" ht="18">
      <c r="A28" s="65" t="s">
        <v>126</v>
      </c>
      <c r="B28" s="122">
        <v>17</v>
      </c>
      <c r="C28" s="160">
        <v>13</v>
      </c>
      <c r="D28" s="160">
        <v>4</v>
      </c>
      <c r="E28" s="160">
        <v>1</v>
      </c>
      <c r="F28" s="160">
        <v>0</v>
      </c>
      <c r="G28" s="160">
        <v>0</v>
      </c>
      <c r="H28" s="160">
        <v>0</v>
      </c>
      <c r="I28" s="160">
        <v>0</v>
      </c>
      <c r="J28" s="160">
        <v>0</v>
      </c>
      <c r="K28" s="161">
        <v>3</v>
      </c>
    </row>
    <row r="29" spans="1:11" ht="18">
      <c r="A29" s="65"/>
      <c r="B29" s="123"/>
      <c r="C29" s="160"/>
      <c r="D29" s="160"/>
      <c r="E29" s="160"/>
      <c r="F29" s="161"/>
      <c r="G29" s="160"/>
      <c r="H29" s="163"/>
      <c r="I29" s="160"/>
      <c r="J29" s="160"/>
      <c r="K29" s="163"/>
    </row>
    <row r="30" spans="1:11" ht="18">
      <c r="A30" s="64" t="s">
        <v>318</v>
      </c>
      <c r="B30" s="158">
        <f>SUM(B31)</f>
        <v>62</v>
      </c>
      <c r="C30" s="158">
        <f aca="true" t="shared" si="6" ref="C30:K30">SUM(C31)</f>
        <v>1</v>
      </c>
      <c r="D30" s="157">
        <f t="shared" si="6"/>
        <v>61</v>
      </c>
      <c r="E30" s="158">
        <f t="shared" si="6"/>
        <v>8</v>
      </c>
      <c r="F30" s="158">
        <f t="shared" si="6"/>
        <v>7</v>
      </c>
      <c r="G30" s="158">
        <f t="shared" si="6"/>
        <v>0</v>
      </c>
      <c r="H30" s="158">
        <f t="shared" si="6"/>
        <v>13</v>
      </c>
      <c r="I30" s="158">
        <f t="shared" si="6"/>
        <v>1</v>
      </c>
      <c r="J30" s="158">
        <f t="shared" si="6"/>
        <v>0</v>
      </c>
      <c r="K30" s="158">
        <f t="shared" si="6"/>
        <v>32</v>
      </c>
    </row>
    <row r="31" spans="1:11" ht="18">
      <c r="A31" s="65" t="s">
        <v>199</v>
      </c>
      <c r="B31" s="122">
        <v>62</v>
      </c>
      <c r="C31" s="160">
        <v>1</v>
      </c>
      <c r="D31" s="160">
        <v>61</v>
      </c>
      <c r="E31" s="160">
        <v>8</v>
      </c>
      <c r="F31" s="160">
        <v>7</v>
      </c>
      <c r="G31" s="160">
        <v>0</v>
      </c>
      <c r="H31" s="160">
        <v>13</v>
      </c>
      <c r="I31" s="160">
        <v>1</v>
      </c>
      <c r="J31" s="160">
        <v>0</v>
      </c>
      <c r="K31" s="161">
        <v>32</v>
      </c>
    </row>
    <row r="32" spans="1:11" ht="18">
      <c r="A32" s="65"/>
      <c r="B32" s="123"/>
      <c r="C32" s="160"/>
      <c r="D32" s="160"/>
      <c r="E32" s="160"/>
      <c r="F32" s="163"/>
      <c r="G32" s="160"/>
      <c r="H32" s="163"/>
      <c r="I32" s="160"/>
      <c r="J32" s="160"/>
      <c r="K32" s="163"/>
    </row>
    <row r="33" spans="1:11" s="6" customFormat="1" ht="18">
      <c r="A33" s="64" t="s">
        <v>339</v>
      </c>
      <c r="B33" s="158">
        <f>SUM(B34:B36)</f>
        <v>293</v>
      </c>
      <c r="C33" s="158">
        <f aca="true" t="shared" si="7" ref="C33:K33">SUM(C34:C36)</f>
        <v>17</v>
      </c>
      <c r="D33" s="157">
        <f t="shared" si="7"/>
        <v>276</v>
      </c>
      <c r="E33" s="158">
        <f t="shared" si="7"/>
        <v>112</v>
      </c>
      <c r="F33" s="158">
        <f t="shared" si="7"/>
        <v>23</v>
      </c>
      <c r="G33" s="158">
        <f t="shared" si="7"/>
        <v>0</v>
      </c>
      <c r="H33" s="158">
        <f t="shared" si="7"/>
        <v>65</v>
      </c>
      <c r="I33" s="158">
        <f t="shared" si="7"/>
        <v>8</v>
      </c>
      <c r="J33" s="158">
        <f t="shared" si="7"/>
        <v>30</v>
      </c>
      <c r="K33" s="158">
        <f t="shared" si="7"/>
        <v>38</v>
      </c>
    </row>
    <row r="34" spans="1:11" ht="18">
      <c r="A34" s="65" t="s">
        <v>200</v>
      </c>
      <c r="B34" s="122">
        <v>144</v>
      </c>
      <c r="C34" s="160">
        <v>1</v>
      </c>
      <c r="D34" s="160">
        <v>143</v>
      </c>
      <c r="E34" s="160">
        <v>36</v>
      </c>
      <c r="F34" s="160">
        <v>20</v>
      </c>
      <c r="G34" s="160">
        <v>0</v>
      </c>
      <c r="H34" s="160">
        <v>52</v>
      </c>
      <c r="I34" s="160">
        <v>5</v>
      </c>
      <c r="J34" s="160">
        <v>3</v>
      </c>
      <c r="K34" s="161">
        <v>27</v>
      </c>
    </row>
    <row r="35" spans="1:11" ht="18">
      <c r="A35" s="65" t="s">
        <v>201</v>
      </c>
      <c r="B35" s="122">
        <v>126</v>
      </c>
      <c r="C35" s="160">
        <v>3</v>
      </c>
      <c r="D35" s="160">
        <v>123</v>
      </c>
      <c r="E35" s="160">
        <v>74</v>
      </c>
      <c r="F35" s="160">
        <v>1</v>
      </c>
      <c r="G35" s="160">
        <v>0</v>
      </c>
      <c r="H35" s="160">
        <v>10</v>
      </c>
      <c r="I35" s="160">
        <v>2</v>
      </c>
      <c r="J35" s="160">
        <v>27</v>
      </c>
      <c r="K35" s="161">
        <v>9</v>
      </c>
    </row>
    <row r="36" spans="1:11" ht="18">
      <c r="A36" s="65" t="s">
        <v>202</v>
      </c>
      <c r="B36" s="122">
        <v>23</v>
      </c>
      <c r="C36" s="160">
        <v>13</v>
      </c>
      <c r="D36" s="160">
        <v>10</v>
      </c>
      <c r="E36" s="160">
        <v>2</v>
      </c>
      <c r="F36" s="160">
        <v>2</v>
      </c>
      <c r="G36" s="160">
        <v>0</v>
      </c>
      <c r="H36" s="160">
        <v>3</v>
      </c>
      <c r="I36" s="160">
        <v>1</v>
      </c>
      <c r="J36" s="160">
        <v>0</v>
      </c>
      <c r="K36" s="161">
        <v>2</v>
      </c>
    </row>
    <row r="37" spans="1:11" s="6" customFormat="1" ht="18">
      <c r="A37" s="65"/>
      <c r="B37" s="101"/>
      <c r="C37" s="103"/>
      <c r="D37" s="103"/>
      <c r="E37" s="103"/>
      <c r="F37" s="101"/>
      <c r="G37" s="103"/>
      <c r="H37" s="101"/>
      <c r="I37" s="103"/>
      <c r="J37" s="103"/>
      <c r="K37" s="101"/>
    </row>
    <row r="38" spans="1:11" ht="18">
      <c r="A38" s="64" t="s">
        <v>219</v>
      </c>
      <c r="B38" s="158">
        <f>SUM(B39:B41)</f>
        <v>253</v>
      </c>
      <c r="C38" s="158">
        <f aca="true" t="shared" si="8" ref="C38:K38">SUM(C39:C41)</f>
        <v>73</v>
      </c>
      <c r="D38" s="157">
        <f t="shared" si="8"/>
        <v>180</v>
      </c>
      <c r="E38" s="158">
        <f t="shared" si="8"/>
        <v>53</v>
      </c>
      <c r="F38" s="158">
        <f t="shared" si="8"/>
        <v>32</v>
      </c>
      <c r="G38" s="158">
        <f t="shared" si="8"/>
        <v>0</v>
      </c>
      <c r="H38" s="158">
        <f t="shared" si="8"/>
        <v>37</v>
      </c>
      <c r="I38" s="158">
        <f t="shared" si="8"/>
        <v>13</v>
      </c>
      <c r="J38" s="158">
        <f t="shared" si="8"/>
        <v>27</v>
      </c>
      <c r="K38" s="158">
        <f t="shared" si="8"/>
        <v>18</v>
      </c>
    </row>
    <row r="39" spans="1:11" ht="18">
      <c r="A39" s="65" t="s">
        <v>323</v>
      </c>
      <c r="B39" s="122">
        <v>108</v>
      </c>
      <c r="C39" s="160">
        <v>0</v>
      </c>
      <c r="D39" s="160">
        <v>108</v>
      </c>
      <c r="E39" s="160">
        <v>28</v>
      </c>
      <c r="F39" s="160">
        <v>29</v>
      </c>
      <c r="G39" s="160">
        <v>0</v>
      </c>
      <c r="H39" s="160">
        <v>30</v>
      </c>
      <c r="I39" s="160">
        <v>9</v>
      </c>
      <c r="J39" s="160">
        <v>1</v>
      </c>
      <c r="K39" s="161">
        <v>11</v>
      </c>
    </row>
    <row r="40" spans="1:11" ht="18">
      <c r="A40" s="65" t="s">
        <v>203</v>
      </c>
      <c r="B40" s="164">
        <v>130</v>
      </c>
      <c r="C40" s="165">
        <v>70</v>
      </c>
      <c r="D40" s="165">
        <v>60</v>
      </c>
      <c r="E40" s="165">
        <v>21</v>
      </c>
      <c r="F40" s="165">
        <v>0</v>
      </c>
      <c r="G40" s="165">
        <v>0</v>
      </c>
      <c r="H40" s="165">
        <v>4</v>
      </c>
      <c r="I40" s="165">
        <v>2</v>
      </c>
      <c r="J40" s="165">
        <v>26</v>
      </c>
      <c r="K40" s="166">
        <v>7</v>
      </c>
    </row>
    <row r="41" spans="1:11" s="6" customFormat="1" ht="18">
      <c r="A41" s="65" t="s">
        <v>204</v>
      </c>
      <c r="B41" s="122">
        <v>15</v>
      </c>
      <c r="C41" s="160">
        <v>3</v>
      </c>
      <c r="D41" s="160">
        <v>12</v>
      </c>
      <c r="E41" s="160">
        <v>4</v>
      </c>
      <c r="F41" s="160">
        <v>3</v>
      </c>
      <c r="G41" s="160">
        <v>0</v>
      </c>
      <c r="H41" s="160">
        <v>3</v>
      </c>
      <c r="I41" s="160">
        <v>2</v>
      </c>
      <c r="J41" s="160">
        <v>0</v>
      </c>
      <c r="K41" s="161">
        <v>0</v>
      </c>
    </row>
    <row r="42" spans="1:11" ht="18">
      <c r="A42" s="65"/>
      <c r="B42" s="153"/>
      <c r="C42" s="116"/>
      <c r="D42" s="116"/>
      <c r="E42" s="116"/>
      <c r="F42" s="153"/>
      <c r="G42" s="116"/>
      <c r="H42" s="153"/>
      <c r="I42" s="116"/>
      <c r="J42" s="116"/>
      <c r="K42" s="153"/>
    </row>
    <row r="43" spans="1:11" ht="18">
      <c r="A43" s="64" t="s">
        <v>319</v>
      </c>
      <c r="B43" s="158">
        <f>SUM(B44:B45)</f>
        <v>119</v>
      </c>
      <c r="C43" s="158">
        <f aca="true" t="shared" si="9" ref="C43:K43">SUM(C44:C45)</f>
        <v>1</v>
      </c>
      <c r="D43" s="157">
        <f t="shared" si="9"/>
        <v>118</v>
      </c>
      <c r="E43" s="158">
        <f t="shared" si="9"/>
        <v>38</v>
      </c>
      <c r="F43" s="158">
        <f t="shared" si="9"/>
        <v>27</v>
      </c>
      <c r="G43" s="158">
        <f t="shared" si="9"/>
        <v>0</v>
      </c>
      <c r="H43" s="158">
        <f t="shared" si="9"/>
        <v>23</v>
      </c>
      <c r="I43" s="158">
        <f t="shared" si="9"/>
        <v>5</v>
      </c>
      <c r="J43" s="158">
        <f t="shared" si="9"/>
        <v>1</v>
      </c>
      <c r="K43" s="158">
        <f t="shared" si="9"/>
        <v>24</v>
      </c>
    </row>
    <row r="44" spans="1:11" ht="18">
      <c r="A44" s="65" t="s">
        <v>205</v>
      </c>
      <c r="B44" s="122">
        <v>92</v>
      </c>
      <c r="C44" s="160">
        <v>1</v>
      </c>
      <c r="D44" s="160">
        <v>91</v>
      </c>
      <c r="E44" s="160">
        <v>23</v>
      </c>
      <c r="F44" s="160">
        <v>24</v>
      </c>
      <c r="G44" s="160">
        <v>0</v>
      </c>
      <c r="H44" s="160">
        <v>18</v>
      </c>
      <c r="I44" s="160">
        <v>3</v>
      </c>
      <c r="J44" s="160">
        <v>0</v>
      </c>
      <c r="K44" s="161">
        <v>23</v>
      </c>
    </row>
    <row r="45" spans="1:11" ht="18">
      <c r="A45" s="65" t="s">
        <v>206</v>
      </c>
      <c r="B45" s="122">
        <v>27</v>
      </c>
      <c r="C45" s="160">
        <v>0</v>
      </c>
      <c r="D45" s="160">
        <v>27</v>
      </c>
      <c r="E45" s="160">
        <v>15</v>
      </c>
      <c r="F45" s="160">
        <v>3</v>
      </c>
      <c r="G45" s="160">
        <v>0</v>
      </c>
      <c r="H45" s="160">
        <v>5</v>
      </c>
      <c r="I45" s="160">
        <v>2</v>
      </c>
      <c r="J45" s="160">
        <v>1</v>
      </c>
      <c r="K45" s="161">
        <v>1</v>
      </c>
    </row>
    <row r="46" spans="1:11" ht="18">
      <c r="A46" s="65"/>
      <c r="B46" s="123"/>
      <c r="C46" s="160"/>
      <c r="D46" s="160"/>
      <c r="E46" s="160"/>
      <c r="F46" s="163"/>
      <c r="G46" s="160"/>
      <c r="H46" s="163"/>
      <c r="I46" s="160"/>
      <c r="J46" s="160"/>
      <c r="K46" s="163"/>
    </row>
    <row r="47" spans="1:11" ht="18">
      <c r="A47" s="64" t="s">
        <v>320</v>
      </c>
      <c r="B47" s="158">
        <f>SUM(B48:B49)</f>
        <v>160</v>
      </c>
      <c r="C47" s="158">
        <f aca="true" t="shared" si="10" ref="C47:K47">SUM(C48:C49)</f>
        <v>2</v>
      </c>
      <c r="D47" s="157">
        <f t="shared" si="10"/>
        <v>158</v>
      </c>
      <c r="E47" s="158">
        <f t="shared" si="10"/>
        <v>60</v>
      </c>
      <c r="F47" s="158">
        <f t="shared" si="10"/>
        <v>60</v>
      </c>
      <c r="G47" s="158">
        <f t="shared" si="10"/>
        <v>0</v>
      </c>
      <c r="H47" s="158">
        <f t="shared" si="10"/>
        <v>12</v>
      </c>
      <c r="I47" s="158">
        <f t="shared" si="10"/>
        <v>6</v>
      </c>
      <c r="J47" s="158">
        <f t="shared" si="10"/>
        <v>2</v>
      </c>
      <c r="K47" s="158">
        <f t="shared" si="10"/>
        <v>18</v>
      </c>
    </row>
    <row r="48" spans="1:11" ht="18">
      <c r="A48" s="65" t="s">
        <v>207</v>
      </c>
      <c r="B48" s="122">
        <v>97</v>
      </c>
      <c r="C48" s="160">
        <v>0</v>
      </c>
      <c r="D48" s="160">
        <v>97</v>
      </c>
      <c r="E48" s="160">
        <v>33</v>
      </c>
      <c r="F48" s="160">
        <v>48</v>
      </c>
      <c r="G48" s="160">
        <v>0</v>
      </c>
      <c r="H48" s="160">
        <v>5</v>
      </c>
      <c r="I48" s="160">
        <v>3</v>
      </c>
      <c r="J48" s="160">
        <v>2</v>
      </c>
      <c r="K48" s="161">
        <v>6</v>
      </c>
    </row>
    <row r="49" spans="1:11" s="6" customFormat="1" ht="18">
      <c r="A49" s="65" t="s">
        <v>208</v>
      </c>
      <c r="B49" s="122">
        <v>63</v>
      </c>
      <c r="C49" s="160">
        <v>2</v>
      </c>
      <c r="D49" s="160">
        <v>61</v>
      </c>
      <c r="E49" s="160">
        <v>27</v>
      </c>
      <c r="F49" s="160">
        <v>12</v>
      </c>
      <c r="G49" s="160">
        <v>0</v>
      </c>
      <c r="H49" s="160">
        <v>7</v>
      </c>
      <c r="I49" s="160">
        <v>3</v>
      </c>
      <c r="J49" s="160">
        <v>0</v>
      </c>
      <c r="K49" s="161">
        <v>12</v>
      </c>
    </row>
    <row r="50" spans="1:11" ht="33.75" customHeight="1">
      <c r="A50" s="71"/>
      <c r="B50" s="123"/>
      <c r="C50" s="122"/>
      <c r="D50" s="122"/>
      <c r="E50" s="122"/>
      <c r="F50" s="167"/>
      <c r="G50" s="122"/>
      <c r="H50" s="167"/>
      <c r="I50" s="122"/>
      <c r="J50" s="122"/>
      <c r="K50" s="167"/>
    </row>
    <row r="51" spans="1:11" ht="18">
      <c r="A51" s="64" t="s">
        <v>220</v>
      </c>
      <c r="B51" s="158">
        <f>SUM(B52:B54)</f>
        <v>166</v>
      </c>
      <c r="C51" s="158">
        <f aca="true" t="shared" si="11" ref="C51:K51">SUM(C52:C54)</f>
        <v>0</v>
      </c>
      <c r="D51" s="157">
        <f t="shared" si="11"/>
        <v>166</v>
      </c>
      <c r="E51" s="158">
        <f t="shared" si="11"/>
        <v>125</v>
      </c>
      <c r="F51" s="158">
        <f t="shared" si="11"/>
        <v>17</v>
      </c>
      <c r="G51" s="158">
        <f t="shared" si="11"/>
        <v>0</v>
      </c>
      <c r="H51" s="158">
        <f t="shared" si="11"/>
        <v>7</v>
      </c>
      <c r="I51" s="158">
        <f t="shared" si="11"/>
        <v>8</v>
      </c>
      <c r="J51" s="158">
        <f t="shared" si="11"/>
        <v>3</v>
      </c>
      <c r="K51" s="158">
        <f t="shared" si="11"/>
        <v>6</v>
      </c>
    </row>
    <row r="52" spans="1:11" ht="18">
      <c r="A52" s="65" t="s">
        <v>209</v>
      </c>
      <c r="B52" s="122">
        <v>83</v>
      </c>
      <c r="C52" s="160">
        <v>0</v>
      </c>
      <c r="D52" s="160">
        <v>83</v>
      </c>
      <c r="E52" s="160">
        <v>57</v>
      </c>
      <c r="F52" s="160">
        <v>14</v>
      </c>
      <c r="G52" s="160">
        <v>0</v>
      </c>
      <c r="H52" s="160">
        <v>2</v>
      </c>
      <c r="I52" s="160">
        <v>5</v>
      </c>
      <c r="J52" s="160">
        <v>0</v>
      </c>
      <c r="K52" s="161">
        <v>5</v>
      </c>
    </row>
    <row r="53" spans="1:11" ht="18">
      <c r="A53" s="65" t="s">
        <v>211</v>
      </c>
      <c r="B53" s="122">
        <v>69</v>
      </c>
      <c r="C53" s="160">
        <v>0</v>
      </c>
      <c r="D53" s="160">
        <v>69</v>
      </c>
      <c r="E53" s="160">
        <v>62</v>
      </c>
      <c r="F53" s="160">
        <v>0</v>
      </c>
      <c r="G53" s="160">
        <v>0</v>
      </c>
      <c r="H53" s="160">
        <v>2</v>
      </c>
      <c r="I53" s="160">
        <v>2</v>
      </c>
      <c r="J53" s="160">
        <v>3</v>
      </c>
      <c r="K53" s="161">
        <v>0</v>
      </c>
    </row>
    <row r="54" spans="1:11" ht="18">
      <c r="A54" s="65" t="s">
        <v>210</v>
      </c>
      <c r="B54" s="164">
        <v>14</v>
      </c>
      <c r="C54" s="165">
        <v>0</v>
      </c>
      <c r="D54" s="165">
        <v>14</v>
      </c>
      <c r="E54" s="165">
        <v>6</v>
      </c>
      <c r="F54" s="165">
        <v>3</v>
      </c>
      <c r="G54" s="165">
        <v>0</v>
      </c>
      <c r="H54" s="165">
        <v>3</v>
      </c>
      <c r="I54" s="165">
        <v>1</v>
      </c>
      <c r="J54" s="165">
        <v>0</v>
      </c>
      <c r="K54" s="166">
        <v>1</v>
      </c>
    </row>
    <row r="55" spans="1:11" ht="18">
      <c r="A55" s="65"/>
      <c r="B55" s="153"/>
      <c r="C55" s="116"/>
      <c r="D55" s="116"/>
      <c r="E55" s="116"/>
      <c r="F55" s="153"/>
      <c r="G55" s="116"/>
      <c r="H55" s="153"/>
      <c r="I55" s="116"/>
      <c r="J55" s="116"/>
      <c r="K55" s="153"/>
    </row>
    <row r="56" spans="1:11" ht="18">
      <c r="A56" s="64" t="s">
        <v>221</v>
      </c>
      <c r="B56" s="157">
        <f>SUM(B57)</f>
        <v>80</v>
      </c>
      <c r="C56" s="157">
        <f aca="true" t="shared" si="12" ref="C56:K56">SUM(C57)</f>
        <v>0</v>
      </c>
      <c r="D56" s="157">
        <f t="shared" si="12"/>
        <v>80</v>
      </c>
      <c r="E56" s="157">
        <f t="shared" si="12"/>
        <v>34</v>
      </c>
      <c r="F56" s="157">
        <f t="shared" si="12"/>
        <v>13</v>
      </c>
      <c r="G56" s="157">
        <f t="shared" si="12"/>
        <v>0</v>
      </c>
      <c r="H56" s="157">
        <f t="shared" si="12"/>
        <v>6</v>
      </c>
      <c r="I56" s="157">
        <f t="shared" si="12"/>
        <v>2</v>
      </c>
      <c r="J56" s="157">
        <f t="shared" si="12"/>
        <v>17</v>
      </c>
      <c r="K56" s="158">
        <f t="shared" si="12"/>
        <v>8</v>
      </c>
    </row>
    <row r="57" spans="1:11" ht="18">
      <c r="A57" s="65" t="s">
        <v>212</v>
      </c>
      <c r="B57" s="122">
        <v>80</v>
      </c>
      <c r="C57" s="160">
        <v>0</v>
      </c>
      <c r="D57" s="160">
        <v>80</v>
      </c>
      <c r="E57" s="160">
        <v>34</v>
      </c>
      <c r="F57" s="160">
        <v>13</v>
      </c>
      <c r="G57" s="160">
        <v>0</v>
      </c>
      <c r="H57" s="160">
        <v>6</v>
      </c>
      <c r="I57" s="160">
        <v>2</v>
      </c>
      <c r="J57" s="160">
        <v>17</v>
      </c>
      <c r="K57" s="161">
        <v>8</v>
      </c>
    </row>
    <row r="58" spans="1:11" ht="18">
      <c r="A58" s="65"/>
      <c r="B58" s="122"/>
      <c r="C58" s="160"/>
      <c r="D58" s="160"/>
      <c r="E58" s="160"/>
      <c r="F58" s="163"/>
      <c r="G58" s="160"/>
      <c r="H58" s="163"/>
      <c r="I58" s="160"/>
      <c r="J58" s="160"/>
      <c r="K58" s="163"/>
    </row>
    <row r="59" spans="1:11" ht="18">
      <c r="A59" s="64" t="s">
        <v>222</v>
      </c>
      <c r="B59" s="157">
        <f>SUM(B60:B62)</f>
        <v>84</v>
      </c>
      <c r="C59" s="157">
        <f aca="true" t="shared" si="13" ref="C59:K59">SUM(C60:C62)</f>
        <v>0</v>
      </c>
      <c r="D59" s="157">
        <f t="shared" si="13"/>
        <v>84</v>
      </c>
      <c r="E59" s="157">
        <f t="shared" si="13"/>
        <v>50</v>
      </c>
      <c r="F59" s="157">
        <f t="shared" si="13"/>
        <v>10</v>
      </c>
      <c r="G59" s="157">
        <f t="shared" si="13"/>
        <v>0</v>
      </c>
      <c r="H59" s="157">
        <f t="shared" si="13"/>
        <v>11</v>
      </c>
      <c r="I59" s="157">
        <f t="shared" si="13"/>
        <v>7</v>
      </c>
      <c r="J59" s="157">
        <f t="shared" si="13"/>
        <v>1</v>
      </c>
      <c r="K59" s="158">
        <f t="shared" si="13"/>
        <v>5</v>
      </c>
    </row>
    <row r="60" spans="1:11" ht="18">
      <c r="A60" s="65" t="s">
        <v>213</v>
      </c>
      <c r="B60" s="122">
        <v>17</v>
      </c>
      <c r="C60" s="160">
        <v>0</v>
      </c>
      <c r="D60" s="160">
        <v>17</v>
      </c>
      <c r="E60" s="160">
        <v>9</v>
      </c>
      <c r="F60" s="160">
        <v>2</v>
      </c>
      <c r="G60" s="160">
        <v>0</v>
      </c>
      <c r="H60" s="160">
        <v>3</v>
      </c>
      <c r="I60" s="160">
        <v>2</v>
      </c>
      <c r="J60" s="160">
        <v>0</v>
      </c>
      <c r="K60" s="161">
        <v>1</v>
      </c>
    </row>
    <row r="61" spans="1:11" s="6" customFormat="1" ht="18">
      <c r="A61" s="65" t="s">
        <v>214</v>
      </c>
      <c r="B61" s="122">
        <v>20</v>
      </c>
      <c r="C61" s="160">
        <v>0</v>
      </c>
      <c r="D61" s="160">
        <v>20</v>
      </c>
      <c r="E61" s="160">
        <v>7</v>
      </c>
      <c r="F61" s="160">
        <v>0</v>
      </c>
      <c r="G61" s="160">
        <v>0</v>
      </c>
      <c r="H61" s="160">
        <v>8</v>
      </c>
      <c r="I61" s="160">
        <v>3</v>
      </c>
      <c r="J61" s="160">
        <v>0</v>
      </c>
      <c r="K61" s="161">
        <v>2</v>
      </c>
    </row>
    <row r="62" spans="1:11" ht="18">
      <c r="A62" s="65" t="s">
        <v>215</v>
      </c>
      <c r="B62" s="122">
        <v>47</v>
      </c>
      <c r="C62" s="160">
        <v>0</v>
      </c>
      <c r="D62" s="160">
        <v>47</v>
      </c>
      <c r="E62" s="160">
        <v>34</v>
      </c>
      <c r="F62" s="160">
        <v>8</v>
      </c>
      <c r="G62" s="160">
        <v>0</v>
      </c>
      <c r="H62" s="160">
        <v>0</v>
      </c>
      <c r="I62" s="160">
        <v>2</v>
      </c>
      <c r="J62" s="160">
        <v>1</v>
      </c>
      <c r="K62" s="161">
        <v>2</v>
      </c>
    </row>
    <row r="63" spans="1:11" ht="18">
      <c r="A63" s="65"/>
      <c r="B63" s="122"/>
      <c r="C63" s="122"/>
      <c r="D63" s="122"/>
      <c r="E63" s="122"/>
      <c r="F63" s="122"/>
      <c r="G63" s="122"/>
      <c r="H63" s="122"/>
      <c r="I63" s="122"/>
      <c r="J63" s="122"/>
      <c r="K63" s="123"/>
    </row>
    <row r="64" spans="1:11" ht="18">
      <c r="A64" s="64" t="s">
        <v>321</v>
      </c>
      <c r="B64" s="157">
        <f>SUM(B65:B66)</f>
        <v>118</v>
      </c>
      <c r="C64" s="157">
        <f aca="true" t="shared" si="14" ref="C64:K64">SUM(C65:C66)</f>
        <v>15</v>
      </c>
      <c r="D64" s="157">
        <f t="shared" si="14"/>
        <v>103</v>
      </c>
      <c r="E64" s="157">
        <f t="shared" si="14"/>
        <v>11</v>
      </c>
      <c r="F64" s="157">
        <f t="shared" si="14"/>
        <v>31</v>
      </c>
      <c r="G64" s="157">
        <f t="shared" si="14"/>
        <v>1</v>
      </c>
      <c r="H64" s="157">
        <f t="shared" si="14"/>
        <v>9</v>
      </c>
      <c r="I64" s="157">
        <f t="shared" si="14"/>
        <v>13</v>
      </c>
      <c r="J64" s="157">
        <f t="shared" si="14"/>
        <v>23</v>
      </c>
      <c r="K64" s="158">
        <f t="shared" si="14"/>
        <v>15</v>
      </c>
    </row>
    <row r="65" spans="1:11" ht="18">
      <c r="A65" s="65" t="s">
        <v>216</v>
      </c>
      <c r="B65" s="122">
        <v>52</v>
      </c>
      <c r="C65" s="160">
        <v>2</v>
      </c>
      <c r="D65" s="160">
        <v>50</v>
      </c>
      <c r="E65" s="160">
        <v>5</v>
      </c>
      <c r="F65" s="160">
        <v>20</v>
      </c>
      <c r="G65" s="160">
        <v>1</v>
      </c>
      <c r="H65" s="160">
        <v>6</v>
      </c>
      <c r="I65" s="160">
        <v>8</v>
      </c>
      <c r="J65" s="160">
        <v>3</v>
      </c>
      <c r="K65" s="161">
        <v>7</v>
      </c>
    </row>
    <row r="66" spans="1:11" ht="18">
      <c r="A66" s="65" t="s">
        <v>217</v>
      </c>
      <c r="B66" s="122">
        <v>66</v>
      </c>
      <c r="C66" s="160">
        <v>13</v>
      </c>
      <c r="D66" s="160">
        <v>53</v>
      </c>
      <c r="E66" s="160">
        <v>6</v>
      </c>
      <c r="F66" s="160">
        <v>11</v>
      </c>
      <c r="G66" s="160">
        <v>0</v>
      </c>
      <c r="H66" s="160">
        <v>3</v>
      </c>
      <c r="I66" s="160">
        <v>5</v>
      </c>
      <c r="J66" s="160">
        <v>20</v>
      </c>
      <c r="K66" s="161">
        <v>8</v>
      </c>
    </row>
    <row r="67" spans="1:11" ht="18">
      <c r="A67" s="65"/>
      <c r="B67" s="122"/>
      <c r="C67" s="160"/>
      <c r="D67" s="160"/>
      <c r="E67" s="160"/>
      <c r="F67" s="160"/>
      <c r="G67" s="160"/>
      <c r="H67" s="160"/>
      <c r="I67" s="160"/>
      <c r="J67" s="160"/>
      <c r="K67" s="161"/>
    </row>
    <row r="68" spans="1:11" ht="18">
      <c r="A68" s="64" t="s">
        <v>322</v>
      </c>
      <c r="B68" s="157">
        <f>SUM(B69:B71)</f>
        <v>131</v>
      </c>
      <c r="C68" s="157">
        <f aca="true" t="shared" si="15" ref="C68:K68">SUM(C69:C71)</f>
        <v>60</v>
      </c>
      <c r="D68" s="157">
        <f t="shared" si="15"/>
        <v>71</v>
      </c>
      <c r="E68" s="157">
        <f t="shared" si="15"/>
        <v>22</v>
      </c>
      <c r="F68" s="157">
        <f t="shared" si="15"/>
        <v>24</v>
      </c>
      <c r="G68" s="157">
        <f t="shared" si="15"/>
        <v>1</v>
      </c>
      <c r="H68" s="157">
        <f t="shared" si="15"/>
        <v>14</v>
      </c>
      <c r="I68" s="157">
        <f t="shared" si="15"/>
        <v>7</v>
      </c>
      <c r="J68" s="157">
        <f t="shared" si="15"/>
        <v>1</v>
      </c>
      <c r="K68" s="158">
        <f t="shared" si="15"/>
        <v>2</v>
      </c>
    </row>
    <row r="69" spans="1:11" ht="18">
      <c r="A69" s="75" t="s">
        <v>218</v>
      </c>
      <c r="B69" s="122">
        <v>86</v>
      </c>
      <c r="C69" s="160">
        <v>32</v>
      </c>
      <c r="D69" s="160">
        <v>54</v>
      </c>
      <c r="E69" s="160">
        <v>16</v>
      </c>
      <c r="F69" s="160">
        <v>19</v>
      </c>
      <c r="G69" s="160">
        <v>1</v>
      </c>
      <c r="H69" s="160">
        <v>12</v>
      </c>
      <c r="I69" s="160">
        <v>5</v>
      </c>
      <c r="J69" s="160">
        <v>0</v>
      </c>
      <c r="K69" s="161">
        <v>1</v>
      </c>
    </row>
    <row r="70" spans="1:11" ht="18">
      <c r="A70" s="75" t="s">
        <v>133</v>
      </c>
      <c r="B70" s="122">
        <v>27</v>
      </c>
      <c r="C70" s="160">
        <v>26</v>
      </c>
      <c r="D70" s="160">
        <v>1</v>
      </c>
      <c r="E70" s="160">
        <v>0</v>
      </c>
      <c r="F70" s="160">
        <v>0</v>
      </c>
      <c r="G70" s="160">
        <v>0</v>
      </c>
      <c r="H70" s="160">
        <v>0</v>
      </c>
      <c r="I70" s="160">
        <v>0</v>
      </c>
      <c r="J70" s="160">
        <v>1</v>
      </c>
      <c r="K70" s="161">
        <v>0</v>
      </c>
    </row>
    <row r="71" spans="1:11" ht="18">
      <c r="A71" s="77" t="s">
        <v>139</v>
      </c>
      <c r="B71" s="168">
        <v>18</v>
      </c>
      <c r="C71" s="169">
        <v>2</v>
      </c>
      <c r="D71" s="169">
        <v>16</v>
      </c>
      <c r="E71" s="169">
        <v>6</v>
      </c>
      <c r="F71" s="169">
        <v>5</v>
      </c>
      <c r="G71" s="169">
        <v>0</v>
      </c>
      <c r="H71" s="169">
        <v>2</v>
      </c>
      <c r="I71" s="169">
        <v>2</v>
      </c>
      <c r="J71" s="169">
        <v>0</v>
      </c>
      <c r="K71" s="170">
        <v>1</v>
      </c>
    </row>
    <row r="72" spans="1:11" ht="18">
      <c r="A72" s="80" t="s">
        <v>566</v>
      </c>
      <c r="B72" s="153"/>
      <c r="C72" s="153"/>
      <c r="D72" s="153"/>
      <c r="E72" s="153"/>
      <c r="F72" s="153"/>
      <c r="G72" s="153"/>
      <c r="H72" s="153"/>
      <c r="I72" s="153"/>
      <c r="J72" s="153"/>
      <c r="K72" s="153"/>
    </row>
    <row r="73" spans="1:11" ht="18">
      <c r="A73" s="153"/>
      <c r="B73" s="153"/>
      <c r="C73" s="153"/>
      <c r="D73" s="153"/>
      <c r="E73" s="153"/>
      <c r="F73" s="153"/>
      <c r="G73" s="153"/>
      <c r="H73" s="153"/>
      <c r="I73" s="153"/>
      <c r="J73" s="153"/>
      <c r="K73" s="153"/>
    </row>
    <row r="74" spans="1:11" ht="18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</row>
    <row r="75" spans="1:11" ht="18">
      <c r="A75" s="153"/>
      <c r="B75" s="153"/>
      <c r="C75" s="153"/>
      <c r="D75" s="153"/>
      <c r="E75" s="153"/>
      <c r="F75" s="153"/>
      <c r="G75" s="153"/>
      <c r="H75" s="153"/>
      <c r="I75" s="153"/>
      <c r="J75" s="153"/>
      <c r="K75" s="153"/>
    </row>
    <row r="76" spans="1:11" ht="18">
      <c r="A76" s="153"/>
      <c r="B76" s="153"/>
      <c r="C76" s="153"/>
      <c r="D76" s="153"/>
      <c r="E76" s="153"/>
      <c r="F76" s="153"/>
      <c r="G76" s="153"/>
      <c r="H76" s="153"/>
      <c r="I76" s="153"/>
      <c r="J76" s="153"/>
      <c r="K76" s="153"/>
    </row>
  </sheetData>
  <sheetProtection/>
  <mergeCells count="2">
    <mergeCell ref="A3:K3"/>
    <mergeCell ref="A4:K4"/>
  </mergeCells>
  <printOptions horizontalCentered="1" verticalCentered="1"/>
  <pageMargins left="0" right="0" top="0.31" bottom="0" header="0" footer="0"/>
  <pageSetup horizontalDpi="300" verticalDpi="300" orientation="landscape" paperSize="9" scale="3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zoomScale="50" zoomScaleNormal="50" zoomScaleSheetLayoutView="55" zoomScalePageLayoutView="0" workbookViewId="0" topLeftCell="A1">
      <selection activeCell="A3" sqref="A3:E7"/>
    </sheetView>
  </sheetViews>
  <sheetFormatPr defaultColWidth="5.00390625" defaultRowHeight="12.75"/>
  <cols>
    <col min="1" max="1" width="49.140625" style="153" customWidth="1"/>
    <col min="2" max="2" width="22.8515625" style="153" customWidth="1"/>
    <col min="3" max="3" width="12.8515625" style="153" customWidth="1"/>
    <col min="4" max="4" width="55.421875" style="153" customWidth="1"/>
    <col min="5" max="5" width="32.8515625" style="153" customWidth="1"/>
    <col min="6" max="44" width="13.8515625" style="153" customWidth="1"/>
    <col min="45" max="16384" width="5.00390625" style="153" customWidth="1"/>
  </cols>
  <sheetData>
    <row r="1" spans="1:5" ht="15">
      <c r="A1" s="51" t="s">
        <v>22</v>
      </c>
      <c r="B1" s="176" t="s">
        <v>582</v>
      </c>
      <c r="C1" s="177"/>
      <c r="D1" s="177" t="s">
        <v>582</v>
      </c>
      <c r="E1" s="176"/>
    </row>
    <row r="2" spans="1:5" ht="15">
      <c r="A2" s="51"/>
      <c r="B2" s="176"/>
      <c r="C2" s="177"/>
      <c r="D2" s="177"/>
      <c r="E2" s="176"/>
    </row>
    <row r="3" spans="1:5" ht="15">
      <c r="A3" s="195" t="s">
        <v>583</v>
      </c>
      <c r="B3" s="195"/>
      <c r="C3" s="195"/>
      <c r="D3" s="195"/>
      <c r="E3" s="195"/>
    </row>
    <row r="4" spans="1:5" ht="15">
      <c r="A4" s="84" t="s">
        <v>178</v>
      </c>
      <c r="B4" s="84"/>
      <c r="C4" s="84"/>
      <c r="D4" s="84"/>
      <c r="E4" s="84"/>
    </row>
    <row r="5" spans="1:5" ht="15">
      <c r="A5" s="172"/>
      <c r="B5" s="172"/>
      <c r="C5" s="172"/>
      <c r="D5" s="172"/>
      <c r="E5" s="196"/>
    </row>
    <row r="6" spans="1:5" ht="15">
      <c r="A6" s="136"/>
      <c r="B6" s="196" t="s">
        <v>582</v>
      </c>
      <c r="C6" s="136"/>
      <c r="D6" s="136"/>
      <c r="E6" s="196"/>
    </row>
    <row r="7" spans="1:5" ht="15">
      <c r="A7" s="197" t="s">
        <v>584</v>
      </c>
      <c r="B7" s="197" t="s">
        <v>585</v>
      </c>
      <c r="C7" s="136"/>
      <c r="D7" s="197" t="s">
        <v>584</v>
      </c>
      <c r="E7" s="197" t="s">
        <v>585</v>
      </c>
    </row>
    <row r="8" spans="1:4" ht="15">
      <c r="A8" s="133"/>
      <c r="B8" s="133"/>
      <c r="C8" s="82"/>
      <c r="D8" s="133"/>
    </row>
    <row r="9" spans="2:5" ht="15">
      <c r="B9" s="179"/>
      <c r="E9" s="179"/>
    </row>
    <row r="10" spans="1:5" ht="15">
      <c r="A10" s="51" t="s">
        <v>586</v>
      </c>
      <c r="B10" s="178">
        <f>SUM(B12:B45)</f>
        <v>11173</v>
      </c>
      <c r="C10" s="180"/>
      <c r="D10" s="51" t="s">
        <v>587</v>
      </c>
      <c r="E10" s="178">
        <f>SUM(E11:E39)</f>
        <v>663</v>
      </c>
    </row>
    <row r="11" ht="15">
      <c r="B11" s="133"/>
    </row>
    <row r="12" spans="1:5" ht="15">
      <c r="A12" s="82" t="s">
        <v>588</v>
      </c>
      <c r="B12" s="181">
        <v>1176</v>
      </c>
      <c r="D12" s="82" t="s">
        <v>550</v>
      </c>
      <c r="E12" s="182">
        <v>155</v>
      </c>
    </row>
    <row r="13" spans="1:5" ht="15">
      <c r="A13" s="82" t="s">
        <v>589</v>
      </c>
      <c r="B13" s="181">
        <v>365</v>
      </c>
      <c r="D13" s="82" t="s">
        <v>552</v>
      </c>
      <c r="E13" s="182">
        <v>8</v>
      </c>
    </row>
    <row r="14" spans="1:5" ht="15">
      <c r="A14" s="82" t="s">
        <v>591</v>
      </c>
      <c r="B14" s="181">
        <v>508</v>
      </c>
      <c r="D14" s="82" t="s">
        <v>324</v>
      </c>
      <c r="E14" s="182">
        <v>16</v>
      </c>
    </row>
    <row r="15" spans="1:5" ht="15">
      <c r="A15" s="82" t="s">
        <v>592</v>
      </c>
      <c r="B15" s="181">
        <v>346</v>
      </c>
      <c r="D15" s="82" t="s">
        <v>338</v>
      </c>
      <c r="E15" s="182">
        <v>2</v>
      </c>
    </row>
    <row r="16" spans="1:5" ht="15">
      <c r="A16" s="82" t="s">
        <v>593</v>
      </c>
      <c r="B16" s="181">
        <v>75</v>
      </c>
      <c r="D16" s="82" t="s">
        <v>551</v>
      </c>
      <c r="E16" s="182">
        <v>26</v>
      </c>
    </row>
    <row r="17" spans="1:5" ht="15">
      <c r="A17" s="82" t="s">
        <v>594</v>
      </c>
      <c r="B17" s="181">
        <v>185</v>
      </c>
      <c r="D17" s="82" t="s">
        <v>556</v>
      </c>
      <c r="E17" s="182">
        <v>19</v>
      </c>
    </row>
    <row r="18" spans="1:5" ht="15">
      <c r="A18" s="82" t="s">
        <v>553</v>
      </c>
      <c r="B18" s="181">
        <v>421</v>
      </c>
      <c r="D18" s="82" t="s">
        <v>559</v>
      </c>
      <c r="E18" s="182">
        <v>11</v>
      </c>
    </row>
    <row r="19" spans="1:5" ht="15">
      <c r="A19" s="82" t="s">
        <v>595</v>
      </c>
      <c r="B19" s="181">
        <v>666</v>
      </c>
      <c r="D19" s="82" t="s">
        <v>261</v>
      </c>
      <c r="E19" s="182">
        <v>9</v>
      </c>
    </row>
    <row r="20" spans="1:5" ht="15">
      <c r="A20" s="82" t="s">
        <v>267</v>
      </c>
      <c r="B20" s="181">
        <v>140</v>
      </c>
      <c r="D20" s="82" t="s">
        <v>558</v>
      </c>
      <c r="E20" s="182">
        <v>11</v>
      </c>
    </row>
    <row r="21" spans="1:5" ht="15">
      <c r="A21" s="82" t="s">
        <v>596</v>
      </c>
      <c r="B21" s="181">
        <v>187</v>
      </c>
      <c r="D21" s="82" t="s">
        <v>599</v>
      </c>
      <c r="E21" s="182">
        <v>86</v>
      </c>
    </row>
    <row r="22" spans="1:5" ht="15">
      <c r="A22" s="82" t="s">
        <v>598</v>
      </c>
      <c r="B22" s="181">
        <v>196</v>
      </c>
      <c r="D22" s="82" t="s">
        <v>141</v>
      </c>
      <c r="E22" s="182">
        <v>13</v>
      </c>
    </row>
    <row r="23" spans="1:5" ht="15">
      <c r="A23" s="82" t="s">
        <v>597</v>
      </c>
      <c r="B23" s="181">
        <v>374</v>
      </c>
      <c r="D23" s="82" t="s">
        <v>555</v>
      </c>
      <c r="E23" s="182">
        <v>35</v>
      </c>
    </row>
    <row r="24" spans="1:5" ht="15">
      <c r="A24" s="82" t="s">
        <v>306</v>
      </c>
      <c r="B24" s="181">
        <v>79</v>
      </c>
      <c r="D24" s="129" t="s">
        <v>230</v>
      </c>
      <c r="E24" s="182">
        <v>12</v>
      </c>
    </row>
    <row r="25" spans="1:5" ht="15">
      <c r="A25" s="82" t="s">
        <v>554</v>
      </c>
      <c r="B25" s="181">
        <v>887</v>
      </c>
      <c r="D25" s="82" t="s">
        <v>562</v>
      </c>
      <c r="E25" s="182">
        <v>30</v>
      </c>
    </row>
    <row r="26" spans="1:5" ht="15">
      <c r="A26" s="82" t="s">
        <v>600</v>
      </c>
      <c r="B26" s="181">
        <v>193</v>
      </c>
      <c r="D26" s="82" t="s">
        <v>601</v>
      </c>
      <c r="E26" s="182">
        <v>4</v>
      </c>
    </row>
    <row r="27" spans="1:5" ht="15">
      <c r="A27" s="82" t="s">
        <v>560</v>
      </c>
      <c r="B27" s="181">
        <v>166</v>
      </c>
      <c r="D27" s="82" t="s">
        <v>602</v>
      </c>
      <c r="E27" s="182">
        <v>10</v>
      </c>
    </row>
    <row r="28" spans="1:5" ht="15">
      <c r="A28" s="82" t="s">
        <v>555</v>
      </c>
      <c r="B28" s="181">
        <v>412</v>
      </c>
      <c r="D28" s="82" t="s">
        <v>604</v>
      </c>
      <c r="E28" s="182">
        <v>8</v>
      </c>
    </row>
    <row r="29" spans="1:5" ht="15">
      <c r="A29" s="82" t="s">
        <v>603</v>
      </c>
      <c r="B29" s="181">
        <v>90</v>
      </c>
      <c r="D29" s="82" t="s">
        <v>605</v>
      </c>
      <c r="E29" s="182">
        <v>52</v>
      </c>
    </row>
    <row r="30" spans="1:5" ht="15">
      <c r="A30" s="82" t="s">
        <v>561</v>
      </c>
      <c r="B30" s="181">
        <v>89</v>
      </c>
      <c r="D30" s="82" t="s">
        <v>132</v>
      </c>
      <c r="E30" s="182">
        <v>2</v>
      </c>
    </row>
    <row r="31" spans="1:5" ht="15">
      <c r="A31" s="82" t="s">
        <v>562</v>
      </c>
      <c r="B31" s="181">
        <v>579</v>
      </c>
      <c r="D31" s="82" t="s">
        <v>563</v>
      </c>
      <c r="E31" s="182">
        <v>5</v>
      </c>
    </row>
    <row r="32" spans="1:5" ht="15">
      <c r="A32" s="82" t="s">
        <v>606</v>
      </c>
      <c r="B32" s="181">
        <v>155</v>
      </c>
      <c r="D32" s="82" t="s">
        <v>553</v>
      </c>
      <c r="E32" s="182">
        <v>30</v>
      </c>
    </row>
    <row r="33" spans="1:5" ht="15">
      <c r="A33" s="82" t="s">
        <v>608</v>
      </c>
      <c r="B33" s="181">
        <v>135</v>
      </c>
      <c r="D33" s="82" t="s">
        <v>607</v>
      </c>
      <c r="E33" s="182">
        <v>1</v>
      </c>
    </row>
    <row r="34" spans="1:5" ht="15">
      <c r="A34" s="82" t="s">
        <v>610</v>
      </c>
      <c r="B34" s="181">
        <v>273</v>
      </c>
      <c r="D34" s="82" t="s">
        <v>609</v>
      </c>
      <c r="E34" s="182">
        <v>6</v>
      </c>
    </row>
    <row r="35" spans="1:5" ht="15">
      <c r="A35" s="82" t="s">
        <v>557</v>
      </c>
      <c r="B35" s="181">
        <v>539</v>
      </c>
      <c r="D35" s="82" t="s">
        <v>611</v>
      </c>
      <c r="E35" s="182">
        <v>4</v>
      </c>
    </row>
    <row r="36" spans="1:5" ht="15">
      <c r="A36" s="82" t="s">
        <v>311</v>
      </c>
      <c r="B36" s="181">
        <v>130</v>
      </c>
      <c r="D36" s="82" t="s">
        <v>564</v>
      </c>
      <c r="E36" s="182">
        <v>72</v>
      </c>
    </row>
    <row r="37" spans="1:5" ht="15">
      <c r="A37" s="82" t="s">
        <v>612</v>
      </c>
      <c r="B37" s="181">
        <v>156</v>
      </c>
      <c r="D37" s="82" t="s">
        <v>229</v>
      </c>
      <c r="E37" s="182">
        <v>4</v>
      </c>
    </row>
    <row r="38" spans="1:5" ht="15">
      <c r="A38" s="82" t="s">
        <v>613</v>
      </c>
      <c r="B38" s="181">
        <v>41</v>
      </c>
      <c r="D38" s="82" t="s">
        <v>565</v>
      </c>
      <c r="E38" s="182">
        <v>28</v>
      </c>
    </row>
    <row r="39" spans="1:5" ht="15">
      <c r="A39" s="82" t="s">
        <v>614</v>
      </c>
      <c r="B39" s="181">
        <v>178</v>
      </c>
      <c r="D39" s="153" t="s">
        <v>139</v>
      </c>
      <c r="E39" s="182">
        <v>4</v>
      </c>
    </row>
    <row r="40" spans="1:2" ht="15">
      <c r="A40" s="82" t="s">
        <v>616</v>
      </c>
      <c r="B40" s="181">
        <v>226</v>
      </c>
    </row>
    <row r="41" spans="1:2" ht="15">
      <c r="A41" s="82" t="s">
        <v>617</v>
      </c>
      <c r="B41" s="181">
        <v>408</v>
      </c>
    </row>
    <row r="42" spans="1:5" ht="15">
      <c r="A42" s="82" t="s">
        <v>619</v>
      </c>
      <c r="B42" s="181">
        <v>711</v>
      </c>
      <c r="D42" s="51" t="s">
        <v>615</v>
      </c>
      <c r="E42" s="183">
        <f>SUM(E44:E55)</f>
        <v>5560</v>
      </c>
    </row>
    <row r="43" spans="1:5" ht="15">
      <c r="A43" s="82" t="s">
        <v>620</v>
      </c>
      <c r="B43" s="181">
        <v>388</v>
      </c>
      <c r="D43" s="82"/>
      <c r="E43" s="134"/>
    </row>
    <row r="44" spans="1:5" ht="15">
      <c r="A44" s="153" t="s">
        <v>430</v>
      </c>
      <c r="B44" s="181">
        <v>563</v>
      </c>
      <c r="D44" s="82" t="s">
        <v>328</v>
      </c>
      <c r="E44" s="184">
        <v>3</v>
      </c>
    </row>
    <row r="45" spans="1:5" ht="15">
      <c r="A45" s="153" t="s">
        <v>431</v>
      </c>
      <c r="B45" s="181">
        <v>136</v>
      </c>
      <c r="D45" s="82" t="s">
        <v>326</v>
      </c>
      <c r="E45" s="184">
        <v>1611</v>
      </c>
    </row>
    <row r="46" spans="2:5" ht="15">
      <c r="B46" s="185"/>
      <c r="D46" s="129" t="s">
        <v>227</v>
      </c>
      <c r="E46" s="184">
        <v>3898</v>
      </c>
    </row>
    <row r="47" spans="2:5" ht="15">
      <c r="B47" s="185"/>
      <c r="D47" s="82" t="s">
        <v>327</v>
      </c>
      <c r="E47" s="184">
        <v>4</v>
      </c>
    </row>
    <row r="48" spans="1:5" ht="15">
      <c r="A48" s="82"/>
      <c r="B48" s="134"/>
      <c r="D48" s="82" t="s">
        <v>330</v>
      </c>
      <c r="E48" s="184">
        <v>1</v>
      </c>
    </row>
    <row r="49" spans="1:5" ht="15">
      <c r="A49" s="82"/>
      <c r="B49" s="133"/>
      <c r="D49" s="82" t="s">
        <v>123</v>
      </c>
      <c r="E49" s="184">
        <v>2</v>
      </c>
    </row>
    <row r="50" spans="1:5" ht="15">
      <c r="A50" s="82"/>
      <c r="B50" s="133"/>
      <c r="D50" s="82" t="s">
        <v>618</v>
      </c>
      <c r="E50" s="184">
        <v>9</v>
      </c>
    </row>
    <row r="51" spans="1:5" ht="15">
      <c r="A51" s="82"/>
      <c r="B51" s="133"/>
      <c r="D51" s="186" t="s">
        <v>432</v>
      </c>
      <c r="E51" s="184">
        <v>1</v>
      </c>
    </row>
    <row r="52" spans="1:5" ht="15">
      <c r="A52" s="82"/>
      <c r="B52" s="134"/>
      <c r="C52" s="129"/>
      <c r="D52" s="82" t="s">
        <v>329</v>
      </c>
      <c r="E52" s="184">
        <v>1</v>
      </c>
    </row>
    <row r="53" spans="1:5" ht="15">
      <c r="A53" s="82"/>
      <c r="B53" s="134"/>
      <c r="C53" s="129"/>
      <c r="D53" s="82" t="s">
        <v>363</v>
      </c>
      <c r="E53" s="184">
        <v>24</v>
      </c>
    </row>
    <row r="54" spans="4:5" ht="15">
      <c r="D54" s="82" t="s">
        <v>265</v>
      </c>
      <c r="E54" s="187">
        <v>6</v>
      </c>
    </row>
    <row r="55" spans="4:5" ht="20.25" customHeight="1">
      <c r="D55" s="82"/>
      <c r="E55" s="133"/>
    </row>
    <row r="56" spans="1:5" ht="15">
      <c r="A56" s="188"/>
      <c r="B56" s="182"/>
      <c r="C56" s="189"/>
      <c r="D56" s="190" t="s">
        <v>549</v>
      </c>
      <c r="E56" s="191">
        <f>+B10+E10+E42</f>
        <v>17396</v>
      </c>
    </row>
    <row r="57" spans="1:5" ht="15">
      <c r="A57" s="129" t="s">
        <v>581</v>
      </c>
      <c r="B57" s="133"/>
      <c r="C57" s="129"/>
      <c r="D57" s="80"/>
      <c r="E57" s="192"/>
    </row>
    <row r="58" spans="1:5" ht="15">
      <c r="A58" s="129"/>
      <c r="B58" s="129"/>
      <c r="C58" s="129"/>
      <c r="E58" s="121"/>
    </row>
    <row r="59" spans="1:5" ht="15">
      <c r="A59" s="129"/>
      <c r="B59" s="129"/>
      <c r="C59" s="129"/>
      <c r="D59" s="129"/>
      <c r="E59" s="193"/>
    </row>
    <row r="60" spans="1:5" ht="15">
      <c r="A60" s="80"/>
      <c r="B60" s="80"/>
      <c r="C60" s="80"/>
      <c r="D60" s="129"/>
      <c r="E60" s="193"/>
    </row>
    <row r="61" spans="1:5" ht="15">
      <c r="A61" s="80"/>
      <c r="B61" s="80"/>
      <c r="C61" s="80"/>
      <c r="D61" s="129"/>
      <c r="E61" s="194"/>
    </row>
    <row r="62" spans="1:5" ht="15">
      <c r="A62" s="80"/>
      <c r="B62" s="80"/>
      <c r="C62" s="80"/>
      <c r="D62" s="129"/>
      <c r="E62" s="80"/>
    </row>
    <row r="63" ht="15">
      <c r="B63" s="134"/>
    </row>
    <row r="65" ht="15">
      <c r="B65" s="134"/>
    </row>
  </sheetData>
  <sheetProtection/>
  <mergeCells count="2">
    <mergeCell ref="A3:E3"/>
    <mergeCell ref="A4:E4"/>
  </mergeCells>
  <printOptions horizontalCentered="1" verticalCentered="1"/>
  <pageMargins left="0.34" right="0.33" top="0" bottom="0" header="0.5118110236220472" footer="0.5118110236220472"/>
  <pageSetup horizontalDpi="300" verticalDpi="300" orientation="portrait" scale="5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6"/>
  <sheetViews>
    <sheetView zoomScale="50" zoomScaleNormal="50" zoomScaleSheetLayoutView="55" zoomScalePageLayoutView="0" workbookViewId="0" topLeftCell="A1">
      <selection activeCell="A3" sqref="A3:H10"/>
    </sheetView>
  </sheetViews>
  <sheetFormatPr defaultColWidth="11.57421875" defaultRowHeight="12.75"/>
  <cols>
    <col min="1" max="1" width="92.00390625" style="153" bestFit="1" customWidth="1"/>
    <col min="2" max="2" width="17.8515625" style="153" customWidth="1"/>
    <col min="3" max="3" width="18.7109375" style="153" bestFit="1" customWidth="1"/>
    <col min="4" max="4" width="24.140625" style="153" bestFit="1" customWidth="1"/>
    <col min="5" max="5" width="16.7109375" style="153" customWidth="1"/>
    <col min="6" max="6" width="20.140625" style="153" bestFit="1" customWidth="1"/>
    <col min="7" max="7" width="23.8515625" style="153" bestFit="1" customWidth="1"/>
    <col min="8" max="8" width="16.421875" style="153" customWidth="1"/>
    <col min="9" max="16384" width="11.421875" style="153" customWidth="1"/>
  </cols>
  <sheetData>
    <row r="1" spans="1:8" ht="15">
      <c r="A1" s="100" t="s">
        <v>23</v>
      </c>
      <c r="B1" s="185"/>
      <c r="C1" s="185"/>
      <c r="D1" s="185"/>
      <c r="E1" s="185"/>
      <c r="F1" s="185"/>
      <c r="G1" s="185"/>
      <c r="H1" s="185"/>
    </row>
    <row r="2" spans="2:8" ht="15">
      <c r="B2" s="185"/>
      <c r="C2" s="185"/>
      <c r="D2" s="185"/>
      <c r="E2" s="185"/>
      <c r="F2" s="185"/>
      <c r="G2" s="185"/>
      <c r="H2" s="185"/>
    </row>
    <row r="3" spans="1:8" ht="15">
      <c r="A3" s="84" t="s">
        <v>305</v>
      </c>
      <c r="B3" s="84"/>
      <c r="C3" s="84"/>
      <c r="D3" s="84"/>
      <c r="E3" s="84"/>
      <c r="F3" s="84"/>
      <c r="G3" s="84"/>
      <c r="H3" s="84"/>
    </row>
    <row r="4" spans="1:8" ht="15">
      <c r="A4" s="171" t="s">
        <v>179</v>
      </c>
      <c r="B4" s="171"/>
      <c r="C4" s="171"/>
      <c r="D4" s="171"/>
      <c r="E4" s="171"/>
      <c r="F4" s="171"/>
      <c r="G4" s="171"/>
      <c r="H4" s="171"/>
    </row>
    <row r="5" spans="1:8" ht="15">
      <c r="A5" s="172"/>
      <c r="B5" s="214"/>
      <c r="C5" s="214"/>
      <c r="D5" s="214"/>
      <c r="E5" s="214"/>
      <c r="F5" s="214"/>
      <c r="G5" s="214"/>
      <c r="H5" s="214"/>
    </row>
    <row r="6" spans="1:8" ht="15">
      <c r="A6" s="86"/>
      <c r="B6" s="88" t="s">
        <v>285</v>
      </c>
      <c r="C6" s="88"/>
      <c r="D6" s="88"/>
      <c r="E6" s="88"/>
      <c r="F6" s="88"/>
      <c r="G6" s="88"/>
      <c r="H6" s="88"/>
    </row>
    <row r="7" spans="1:8" ht="15">
      <c r="A7" s="89" t="s">
        <v>529</v>
      </c>
      <c r="B7" s="90"/>
      <c r="C7" s="90"/>
      <c r="D7" s="90"/>
      <c r="E7" s="90"/>
      <c r="F7" s="91"/>
      <c r="G7" s="91"/>
      <c r="H7" s="98"/>
    </row>
    <row r="8" spans="1:8" ht="15">
      <c r="A8" s="92"/>
      <c r="B8" s="90" t="s">
        <v>543</v>
      </c>
      <c r="C8" s="90" t="s">
        <v>286</v>
      </c>
      <c r="D8" s="90" t="s">
        <v>287</v>
      </c>
      <c r="E8" s="90" t="s">
        <v>288</v>
      </c>
      <c r="F8" s="91" t="s">
        <v>575</v>
      </c>
      <c r="G8" s="91" t="s">
        <v>232</v>
      </c>
      <c r="H8" s="91" t="s">
        <v>363</v>
      </c>
    </row>
    <row r="9" spans="1:8" ht="15">
      <c r="A9" s="92"/>
      <c r="B9" s="90"/>
      <c r="C9" s="90"/>
      <c r="D9" s="90" t="s">
        <v>289</v>
      </c>
      <c r="E9" s="90" t="s">
        <v>290</v>
      </c>
      <c r="F9" s="91" t="s">
        <v>402</v>
      </c>
      <c r="G9" s="91" t="s">
        <v>233</v>
      </c>
      <c r="H9" s="91"/>
    </row>
    <row r="10" spans="1:8" ht="15">
      <c r="A10" s="92"/>
      <c r="B10" s="94"/>
      <c r="C10" s="94"/>
      <c r="D10" s="94"/>
      <c r="E10" s="90"/>
      <c r="F10" s="91"/>
      <c r="G10" s="91"/>
      <c r="H10" s="215"/>
    </row>
    <row r="11" spans="1:8" ht="15">
      <c r="A11" s="198"/>
      <c r="B11" s="199"/>
      <c r="C11" s="200"/>
      <c r="D11" s="200"/>
      <c r="E11" s="201"/>
      <c r="F11" s="201"/>
      <c r="G11" s="202"/>
      <c r="H11" s="203"/>
    </row>
    <row r="12" spans="1:9" ht="15">
      <c r="A12" s="110" t="s">
        <v>549</v>
      </c>
      <c r="B12" s="111">
        <f aca="true" t="shared" si="0" ref="B12:H12">B14+B18+B22+B26+B30+B34+B37+B42+B47+B51+B55+B60+B63+B68+B72</f>
        <v>17396</v>
      </c>
      <c r="C12" s="111">
        <f t="shared" si="0"/>
        <v>11208</v>
      </c>
      <c r="D12" s="111">
        <f t="shared" si="0"/>
        <v>1772</v>
      </c>
      <c r="E12" s="111">
        <f t="shared" si="0"/>
        <v>422</v>
      </c>
      <c r="F12" s="111">
        <f t="shared" si="0"/>
        <v>27</v>
      </c>
      <c r="G12" s="111">
        <f t="shared" si="0"/>
        <v>3817</v>
      </c>
      <c r="H12" s="112">
        <f t="shared" si="0"/>
        <v>150</v>
      </c>
      <c r="I12" s="204"/>
    </row>
    <row r="13" spans="1:9" ht="15">
      <c r="A13" s="113"/>
      <c r="B13" s="114"/>
      <c r="C13" s="114"/>
      <c r="D13" s="114"/>
      <c r="E13" s="114"/>
      <c r="F13" s="114"/>
      <c r="G13" s="114"/>
      <c r="H13" s="123"/>
      <c r="I13" s="204"/>
    </row>
    <row r="14" spans="1:9" s="177" customFormat="1" ht="15">
      <c r="A14" s="64" t="s">
        <v>313</v>
      </c>
      <c r="B14" s="111">
        <f>SUM(B15:B16)</f>
        <v>1716</v>
      </c>
      <c r="C14" s="111">
        <f aca="true" t="shared" si="1" ref="C14:H14">SUM(C15:C16)</f>
        <v>1068</v>
      </c>
      <c r="D14" s="111">
        <f t="shared" si="1"/>
        <v>128</v>
      </c>
      <c r="E14" s="111">
        <f t="shared" si="1"/>
        <v>84</v>
      </c>
      <c r="F14" s="111">
        <f t="shared" si="1"/>
        <v>0</v>
      </c>
      <c r="G14" s="111">
        <f t="shared" si="1"/>
        <v>421</v>
      </c>
      <c r="H14" s="112">
        <f t="shared" si="1"/>
        <v>15</v>
      </c>
      <c r="I14" s="204"/>
    </row>
    <row r="15" spans="1:9" ht="15">
      <c r="A15" s="65" t="s">
        <v>192</v>
      </c>
      <c r="B15" s="118">
        <f>SUM(C15:H15)</f>
        <v>1292</v>
      </c>
      <c r="C15" s="119">
        <v>1065</v>
      </c>
      <c r="D15" s="119">
        <v>128</v>
      </c>
      <c r="E15" s="119">
        <v>84</v>
      </c>
      <c r="F15" s="119">
        <v>0</v>
      </c>
      <c r="G15" s="119">
        <v>0</v>
      </c>
      <c r="H15" s="120">
        <v>15</v>
      </c>
      <c r="I15" s="205"/>
    </row>
    <row r="16" spans="1:9" ht="15">
      <c r="A16" s="65" t="s">
        <v>136</v>
      </c>
      <c r="B16" s="118">
        <f>SUM(C16:H16)</f>
        <v>424</v>
      </c>
      <c r="C16" s="119">
        <v>3</v>
      </c>
      <c r="D16" s="119">
        <v>0</v>
      </c>
      <c r="E16" s="119">
        <v>0</v>
      </c>
      <c r="F16" s="119">
        <v>0</v>
      </c>
      <c r="G16" s="119">
        <v>421</v>
      </c>
      <c r="H16" s="120">
        <v>0</v>
      </c>
      <c r="I16" s="205"/>
    </row>
    <row r="17" spans="1:9" ht="15">
      <c r="A17" s="65"/>
      <c r="B17" s="118"/>
      <c r="C17" s="119"/>
      <c r="D17" s="119"/>
      <c r="E17" s="119"/>
      <c r="F17" s="119"/>
      <c r="G17" s="119"/>
      <c r="H17" s="206"/>
      <c r="I17" s="205"/>
    </row>
    <row r="18" spans="1:9" ht="15">
      <c r="A18" s="64" t="s">
        <v>314</v>
      </c>
      <c r="B18" s="111">
        <f aca="true" t="shared" si="2" ref="B18:H18">SUM(B19:B20)</f>
        <v>1882</v>
      </c>
      <c r="C18" s="111">
        <f t="shared" si="2"/>
        <v>460</v>
      </c>
      <c r="D18" s="111">
        <f t="shared" si="2"/>
        <v>66</v>
      </c>
      <c r="E18" s="111">
        <f t="shared" si="2"/>
        <v>41</v>
      </c>
      <c r="F18" s="111">
        <f t="shared" si="2"/>
        <v>1</v>
      </c>
      <c r="G18" s="111">
        <f>SUM(G19:G20)</f>
        <v>1302</v>
      </c>
      <c r="H18" s="112">
        <f t="shared" si="2"/>
        <v>12</v>
      </c>
      <c r="I18" s="205"/>
    </row>
    <row r="19" spans="1:9" ht="15">
      <c r="A19" s="65" t="s">
        <v>193</v>
      </c>
      <c r="B19" s="118">
        <f>SUM(C19:H19)</f>
        <v>580</v>
      </c>
      <c r="C19" s="119">
        <v>460</v>
      </c>
      <c r="D19" s="119">
        <v>66</v>
      </c>
      <c r="E19" s="119">
        <v>41</v>
      </c>
      <c r="F19" s="119">
        <v>1</v>
      </c>
      <c r="G19" s="119">
        <v>0</v>
      </c>
      <c r="H19" s="120">
        <v>12</v>
      </c>
      <c r="I19" s="205"/>
    </row>
    <row r="20" spans="1:9" s="208" customFormat="1" ht="15">
      <c r="A20" s="65" t="s">
        <v>122</v>
      </c>
      <c r="B20" s="118">
        <f>SUM(C20:H20)</f>
        <v>1302</v>
      </c>
      <c r="C20" s="119">
        <v>0</v>
      </c>
      <c r="D20" s="119">
        <v>0</v>
      </c>
      <c r="E20" s="119">
        <v>0</v>
      </c>
      <c r="F20" s="119">
        <v>0</v>
      </c>
      <c r="G20" s="119">
        <v>1302</v>
      </c>
      <c r="H20" s="120">
        <v>0</v>
      </c>
      <c r="I20" s="207"/>
    </row>
    <row r="21" spans="1:9" ht="15">
      <c r="A21" s="65"/>
      <c r="B21" s="118"/>
      <c r="C21" s="119"/>
      <c r="D21" s="119"/>
      <c r="E21" s="119"/>
      <c r="F21" s="119"/>
      <c r="G21" s="119"/>
      <c r="H21" s="206"/>
      <c r="I21" s="205"/>
    </row>
    <row r="22" spans="1:9" ht="15">
      <c r="A22" s="64" t="s">
        <v>315</v>
      </c>
      <c r="B22" s="111">
        <f aca="true" t="shared" si="3" ref="B22:H22">SUM(B23:B24)</f>
        <v>1358</v>
      </c>
      <c r="C22" s="111">
        <f t="shared" si="3"/>
        <v>1036</v>
      </c>
      <c r="D22" s="111">
        <f t="shared" si="3"/>
        <v>268</v>
      </c>
      <c r="E22" s="111">
        <f t="shared" si="3"/>
        <v>47</v>
      </c>
      <c r="F22" s="111">
        <f t="shared" si="3"/>
        <v>0</v>
      </c>
      <c r="G22" s="111">
        <f>SUM(G23:G24)</f>
        <v>0</v>
      </c>
      <c r="H22" s="112">
        <f t="shared" si="3"/>
        <v>7</v>
      </c>
      <c r="I22" s="205"/>
    </row>
    <row r="23" spans="1:9" ht="15">
      <c r="A23" s="65" t="s">
        <v>194</v>
      </c>
      <c r="B23" s="118">
        <f>SUM(C23:H23)</f>
        <v>822</v>
      </c>
      <c r="C23" s="119">
        <v>614</v>
      </c>
      <c r="D23" s="119">
        <v>175</v>
      </c>
      <c r="E23" s="119">
        <v>29</v>
      </c>
      <c r="F23" s="119">
        <v>0</v>
      </c>
      <c r="G23" s="119">
        <v>0</v>
      </c>
      <c r="H23" s="120">
        <v>4</v>
      </c>
      <c r="I23" s="205"/>
    </row>
    <row r="24" spans="1:9" ht="15">
      <c r="A24" s="65" t="s">
        <v>195</v>
      </c>
      <c r="B24" s="118">
        <f>SUM(C24:H24)</f>
        <v>536</v>
      </c>
      <c r="C24" s="119">
        <v>422</v>
      </c>
      <c r="D24" s="119">
        <v>93</v>
      </c>
      <c r="E24" s="119">
        <v>18</v>
      </c>
      <c r="F24" s="119">
        <v>0</v>
      </c>
      <c r="G24" s="119">
        <v>0</v>
      </c>
      <c r="H24" s="120">
        <v>3</v>
      </c>
      <c r="I24" s="205"/>
    </row>
    <row r="25" spans="1:8" ht="15">
      <c r="A25" s="71"/>
      <c r="B25" s="209"/>
      <c r="C25" s="209"/>
      <c r="D25" s="209"/>
      <c r="E25" s="209"/>
      <c r="F25" s="209"/>
      <c r="G25" s="209"/>
      <c r="H25" s="210"/>
    </row>
    <row r="26" spans="1:9" s="177" customFormat="1" ht="15">
      <c r="A26" s="64" t="s">
        <v>316</v>
      </c>
      <c r="B26" s="111">
        <f aca="true" t="shared" si="4" ref="B26:H26">SUM(B27:B28)</f>
        <v>1277</v>
      </c>
      <c r="C26" s="111">
        <f t="shared" si="4"/>
        <v>705</v>
      </c>
      <c r="D26" s="111">
        <f t="shared" si="4"/>
        <v>174</v>
      </c>
      <c r="E26" s="111">
        <f t="shared" si="4"/>
        <v>21</v>
      </c>
      <c r="F26" s="111">
        <f t="shared" si="4"/>
        <v>0</v>
      </c>
      <c r="G26" s="111">
        <f>SUM(G27:G28)</f>
        <v>377</v>
      </c>
      <c r="H26" s="112">
        <f t="shared" si="4"/>
        <v>0</v>
      </c>
      <c r="I26" s="211"/>
    </row>
    <row r="27" spans="1:9" ht="15">
      <c r="A27" s="65" t="s">
        <v>196</v>
      </c>
      <c r="B27" s="118">
        <f>SUM(C27:H27)</f>
        <v>843</v>
      </c>
      <c r="C27" s="119">
        <v>648</v>
      </c>
      <c r="D27" s="119">
        <v>174</v>
      </c>
      <c r="E27" s="119">
        <v>21</v>
      </c>
      <c r="F27" s="119">
        <v>0</v>
      </c>
      <c r="G27" s="119">
        <v>0</v>
      </c>
      <c r="H27" s="120">
        <v>0</v>
      </c>
      <c r="I27" s="205"/>
    </row>
    <row r="28" spans="1:9" ht="15">
      <c r="A28" s="65" t="s">
        <v>198</v>
      </c>
      <c r="B28" s="118">
        <f>SUM(C28:H28)</f>
        <v>434</v>
      </c>
      <c r="C28" s="119">
        <v>57</v>
      </c>
      <c r="D28" s="119">
        <v>0</v>
      </c>
      <c r="E28" s="119">
        <v>0</v>
      </c>
      <c r="F28" s="119">
        <v>0</v>
      </c>
      <c r="G28" s="119">
        <v>377</v>
      </c>
      <c r="H28" s="120">
        <v>0</v>
      </c>
      <c r="I28" s="205"/>
    </row>
    <row r="29" spans="1:9" ht="15">
      <c r="A29" s="65"/>
      <c r="B29" s="118"/>
      <c r="C29" s="119"/>
      <c r="D29" s="119"/>
      <c r="E29" s="119"/>
      <c r="F29" s="119"/>
      <c r="G29" s="119"/>
      <c r="H29" s="123"/>
      <c r="I29" s="205"/>
    </row>
    <row r="30" spans="1:9" ht="15">
      <c r="A30" s="64" t="s">
        <v>317</v>
      </c>
      <c r="B30" s="111">
        <f>SUM(B31:B32)</f>
        <v>598</v>
      </c>
      <c r="C30" s="111">
        <f aca="true" t="shared" si="5" ref="C30:H30">SUM(C31:C32)</f>
        <v>378</v>
      </c>
      <c r="D30" s="111">
        <f t="shared" si="5"/>
        <v>117</v>
      </c>
      <c r="E30" s="111">
        <f t="shared" si="5"/>
        <v>8</v>
      </c>
      <c r="F30" s="111">
        <f t="shared" si="5"/>
        <v>0</v>
      </c>
      <c r="G30" s="111">
        <f t="shared" si="5"/>
        <v>95</v>
      </c>
      <c r="H30" s="112">
        <f t="shared" si="5"/>
        <v>0</v>
      </c>
      <c r="I30" s="205"/>
    </row>
    <row r="31" spans="1:9" ht="15">
      <c r="A31" s="65" t="s">
        <v>197</v>
      </c>
      <c r="B31" s="118">
        <f>SUM(C31:H31)</f>
        <v>463</v>
      </c>
      <c r="C31" s="119">
        <v>338</v>
      </c>
      <c r="D31" s="119">
        <v>117</v>
      </c>
      <c r="E31" s="119">
        <v>8</v>
      </c>
      <c r="F31" s="119">
        <v>0</v>
      </c>
      <c r="G31" s="119">
        <v>0</v>
      </c>
      <c r="H31" s="120">
        <v>0</v>
      </c>
      <c r="I31" s="205"/>
    </row>
    <row r="32" spans="1:9" ht="15">
      <c r="A32" s="65" t="s">
        <v>126</v>
      </c>
      <c r="B32" s="118">
        <f>SUM(C32:H32)</f>
        <v>135</v>
      </c>
      <c r="C32" s="119">
        <v>40</v>
      </c>
      <c r="D32" s="119">
        <v>0</v>
      </c>
      <c r="E32" s="119">
        <v>0</v>
      </c>
      <c r="F32" s="119">
        <v>0</v>
      </c>
      <c r="G32" s="119">
        <v>95</v>
      </c>
      <c r="H32" s="120">
        <v>0</v>
      </c>
      <c r="I32" s="205"/>
    </row>
    <row r="33" spans="1:9" ht="15">
      <c r="A33" s="65"/>
      <c r="B33" s="118"/>
      <c r="C33" s="119"/>
      <c r="D33" s="119"/>
      <c r="E33" s="119"/>
      <c r="F33" s="119"/>
      <c r="G33" s="119"/>
      <c r="H33" s="123"/>
      <c r="I33" s="205"/>
    </row>
    <row r="34" spans="1:9" ht="15">
      <c r="A34" s="64" t="s">
        <v>318</v>
      </c>
      <c r="B34" s="111">
        <f aca="true" t="shared" si="6" ref="B34:H34">SUM(B35)</f>
        <v>394</v>
      </c>
      <c r="C34" s="111">
        <f t="shared" si="6"/>
        <v>267</v>
      </c>
      <c r="D34" s="111">
        <f t="shared" si="6"/>
        <v>108</v>
      </c>
      <c r="E34" s="111">
        <f t="shared" si="6"/>
        <v>18</v>
      </c>
      <c r="F34" s="111">
        <f t="shared" si="6"/>
        <v>0</v>
      </c>
      <c r="G34" s="111">
        <f t="shared" si="6"/>
        <v>0</v>
      </c>
      <c r="H34" s="112">
        <f t="shared" si="6"/>
        <v>1</v>
      </c>
      <c r="I34" s="205"/>
    </row>
    <row r="35" spans="1:9" s="185" customFormat="1" ht="15">
      <c r="A35" s="65" t="s">
        <v>199</v>
      </c>
      <c r="B35" s="118">
        <f>SUM(C35:H35)</f>
        <v>394</v>
      </c>
      <c r="C35" s="119">
        <v>267</v>
      </c>
      <c r="D35" s="119">
        <v>108</v>
      </c>
      <c r="E35" s="119">
        <v>18</v>
      </c>
      <c r="F35" s="119">
        <v>0</v>
      </c>
      <c r="G35" s="119">
        <v>0</v>
      </c>
      <c r="H35" s="120">
        <v>1</v>
      </c>
      <c r="I35" s="205"/>
    </row>
    <row r="36" spans="1:9" ht="15">
      <c r="A36" s="65"/>
      <c r="B36" s="118"/>
      <c r="C36" s="116"/>
      <c r="D36" s="116"/>
      <c r="E36" s="116"/>
      <c r="F36" s="116"/>
      <c r="G36" s="116"/>
      <c r="H36" s="123"/>
      <c r="I36" s="205"/>
    </row>
    <row r="37" spans="1:9" s="177" customFormat="1" ht="15">
      <c r="A37" s="64" t="s">
        <v>339</v>
      </c>
      <c r="B37" s="212">
        <f aca="true" t="shared" si="7" ref="B37:H37">SUM(B38:B40)</f>
        <v>1762</v>
      </c>
      <c r="C37" s="212">
        <f t="shared" si="7"/>
        <v>1206</v>
      </c>
      <c r="D37" s="212">
        <f t="shared" si="7"/>
        <v>138</v>
      </c>
      <c r="E37" s="212">
        <f t="shared" si="7"/>
        <v>39</v>
      </c>
      <c r="F37" s="212">
        <f t="shared" si="7"/>
        <v>0</v>
      </c>
      <c r="G37" s="212">
        <f>SUM(G38:G40)</f>
        <v>379</v>
      </c>
      <c r="H37" s="213">
        <f t="shared" si="7"/>
        <v>0</v>
      </c>
      <c r="I37" s="211"/>
    </row>
    <row r="38" spans="1:9" ht="15">
      <c r="A38" s="65" t="s">
        <v>200</v>
      </c>
      <c r="B38" s="118">
        <f>SUM(C38:H38)</f>
        <v>1118</v>
      </c>
      <c r="C38" s="119">
        <v>957</v>
      </c>
      <c r="D38" s="119">
        <v>123</v>
      </c>
      <c r="E38" s="119">
        <v>38</v>
      </c>
      <c r="F38" s="119">
        <v>0</v>
      </c>
      <c r="G38" s="119">
        <v>0</v>
      </c>
      <c r="H38" s="120">
        <v>0</v>
      </c>
      <c r="I38" s="205"/>
    </row>
    <row r="39" spans="1:9" ht="15">
      <c r="A39" s="65" t="s">
        <v>201</v>
      </c>
      <c r="B39" s="118">
        <f>SUM(C39:H39)</f>
        <v>478</v>
      </c>
      <c r="C39" s="119">
        <v>99</v>
      </c>
      <c r="D39" s="119">
        <v>0</v>
      </c>
      <c r="E39" s="119">
        <v>0</v>
      </c>
      <c r="F39" s="119">
        <v>0</v>
      </c>
      <c r="G39" s="119">
        <v>379</v>
      </c>
      <c r="H39" s="120">
        <v>0</v>
      </c>
      <c r="I39" s="205"/>
    </row>
    <row r="40" spans="1:9" ht="15">
      <c r="A40" s="65" t="s">
        <v>202</v>
      </c>
      <c r="B40" s="118">
        <f>SUM(C40:H40)</f>
        <v>166</v>
      </c>
      <c r="C40" s="119">
        <v>150</v>
      </c>
      <c r="D40" s="119">
        <v>15</v>
      </c>
      <c r="E40" s="119">
        <v>1</v>
      </c>
      <c r="F40" s="119">
        <v>0</v>
      </c>
      <c r="G40" s="119">
        <v>0</v>
      </c>
      <c r="H40" s="120">
        <v>0</v>
      </c>
      <c r="I40" s="205"/>
    </row>
    <row r="41" spans="1:9" ht="15">
      <c r="A41" s="65"/>
      <c r="B41" s="118"/>
      <c r="C41" s="116"/>
      <c r="D41" s="116"/>
      <c r="E41" s="116"/>
      <c r="F41" s="116"/>
      <c r="G41" s="116"/>
      <c r="H41" s="123"/>
      <c r="I41" s="205"/>
    </row>
    <row r="42" spans="1:9" s="177" customFormat="1" ht="15">
      <c r="A42" s="64" t="s">
        <v>219</v>
      </c>
      <c r="B42" s="212">
        <f aca="true" t="shared" si="8" ref="B42:H42">SUM(B43:B45)</f>
        <v>1155</v>
      </c>
      <c r="C42" s="212">
        <f t="shared" si="8"/>
        <v>495</v>
      </c>
      <c r="D42" s="212">
        <f t="shared" si="8"/>
        <v>104</v>
      </c>
      <c r="E42" s="212">
        <f t="shared" si="8"/>
        <v>28</v>
      </c>
      <c r="F42" s="212">
        <f t="shared" si="8"/>
        <v>0</v>
      </c>
      <c r="G42" s="212">
        <f>SUM(G43:G45)</f>
        <v>504</v>
      </c>
      <c r="H42" s="213">
        <f t="shared" si="8"/>
        <v>24</v>
      </c>
      <c r="I42" s="211"/>
    </row>
    <row r="43" spans="1:9" ht="15">
      <c r="A43" s="65" t="s">
        <v>323</v>
      </c>
      <c r="B43" s="118">
        <f>SUM(C43:H43)</f>
        <v>547</v>
      </c>
      <c r="C43" s="119">
        <v>410</v>
      </c>
      <c r="D43" s="119">
        <v>88</v>
      </c>
      <c r="E43" s="119">
        <v>27</v>
      </c>
      <c r="F43" s="119">
        <v>0</v>
      </c>
      <c r="G43" s="119">
        <v>0</v>
      </c>
      <c r="H43" s="120">
        <v>22</v>
      </c>
      <c r="I43" s="205"/>
    </row>
    <row r="44" spans="1:9" ht="15">
      <c r="A44" s="65" t="s">
        <v>203</v>
      </c>
      <c r="B44" s="118">
        <f>SUM(C44:H44)</f>
        <v>516</v>
      </c>
      <c r="C44" s="119">
        <v>12</v>
      </c>
      <c r="D44" s="119">
        <v>0</v>
      </c>
      <c r="E44" s="119">
        <v>0</v>
      </c>
      <c r="F44" s="119">
        <v>0</v>
      </c>
      <c r="G44" s="119">
        <v>504</v>
      </c>
      <c r="H44" s="120">
        <v>0</v>
      </c>
      <c r="I44" s="205"/>
    </row>
    <row r="45" spans="1:9" ht="15">
      <c r="A45" s="65" t="s">
        <v>204</v>
      </c>
      <c r="B45" s="118">
        <f>SUM(C45:H45)</f>
        <v>92</v>
      </c>
      <c r="C45" s="119">
        <v>73</v>
      </c>
      <c r="D45" s="119">
        <v>16</v>
      </c>
      <c r="E45" s="119">
        <v>1</v>
      </c>
      <c r="F45" s="119">
        <v>0</v>
      </c>
      <c r="G45" s="119">
        <v>0</v>
      </c>
      <c r="H45" s="120">
        <v>2</v>
      </c>
      <c r="I45" s="205"/>
    </row>
    <row r="46" spans="1:9" ht="15">
      <c r="A46" s="65"/>
      <c r="B46" s="118"/>
      <c r="C46" s="116"/>
      <c r="D46" s="116"/>
      <c r="E46" s="116"/>
      <c r="F46" s="116"/>
      <c r="G46" s="116"/>
      <c r="H46" s="123"/>
      <c r="I46" s="205"/>
    </row>
    <row r="47" spans="1:9" s="177" customFormat="1" ht="15">
      <c r="A47" s="64" t="s">
        <v>319</v>
      </c>
      <c r="B47" s="212">
        <f aca="true" t="shared" si="9" ref="B47:H47">SUM(B48:B49)</f>
        <v>956</v>
      </c>
      <c r="C47" s="212">
        <f t="shared" si="9"/>
        <v>737</v>
      </c>
      <c r="D47" s="212">
        <f t="shared" si="9"/>
        <v>193</v>
      </c>
      <c r="E47" s="212">
        <f t="shared" si="9"/>
        <v>25</v>
      </c>
      <c r="F47" s="212">
        <f t="shared" si="9"/>
        <v>0</v>
      </c>
      <c r="G47" s="212">
        <f>SUM(G48:G49)</f>
        <v>0</v>
      </c>
      <c r="H47" s="213">
        <f t="shared" si="9"/>
        <v>1</v>
      </c>
      <c r="I47" s="211"/>
    </row>
    <row r="48" spans="1:9" ht="15">
      <c r="A48" s="65" t="s">
        <v>205</v>
      </c>
      <c r="B48" s="118">
        <f>SUM(C48:H48)</f>
        <v>832</v>
      </c>
      <c r="C48" s="119">
        <v>649</v>
      </c>
      <c r="D48" s="119">
        <v>159</v>
      </c>
      <c r="E48" s="119">
        <v>23</v>
      </c>
      <c r="F48" s="119">
        <v>0</v>
      </c>
      <c r="G48" s="119">
        <v>0</v>
      </c>
      <c r="H48" s="120">
        <v>1</v>
      </c>
      <c r="I48" s="205"/>
    </row>
    <row r="49" spans="1:9" ht="15">
      <c r="A49" s="65" t="s">
        <v>206</v>
      </c>
      <c r="B49" s="118">
        <f>SUM(C49:H49)</f>
        <v>124</v>
      </c>
      <c r="C49" s="119">
        <v>88</v>
      </c>
      <c r="D49" s="119">
        <v>34</v>
      </c>
      <c r="E49" s="119">
        <v>2</v>
      </c>
      <c r="F49" s="119">
        <v>0</v>
      </c>
      <c r="G49" s="119">
        <v>0</v>
      </c>
      <c r="H49" s="120">
        <v>0</v>
      </c>
      <c r="I49" s="205"/>
    </row>
    <row r="50" spans="1:9" ht="15">
      <c r="A50" s="65"/>
      <c r="B50" s="118"/>
      <c r="C50" s="122"/>
      <c r="D50" s="122"/>
      <c r="E50" s="122"/>
      <c r="F50" s="122"/>
      <c r="G50" s="122"/>
      <c r="H50" s="123"/>
      <c r="I50" s="205"/>
    </row>
    <row r="51" spans="1:9" ht="15">
      <c r="A51" s="64" t="s">
        <v>320</v>
      </c>
      <c r="B51" s="111">
        <f aca="true" t="shared" si="10" ref="B51:H51">SUM(B52:B53)</f>
        <v>682</v>
      </c>
      <c r="C51" s="111">
        <f t="shared" si="10"/>
        <v>594</v>
      </c>
      <c r="D51" s="111">
        <f t="shared" si="10"/>
        <v>66</v>
      </c>
      <c r="E51" s="111">
        <f t="shared" si="10"/>
        <v>19</v>
      </c>
      <c r="F51" s="111">
        <f t="shared" si="10"/>
        <v>0</v>
      </c>
      <c r="G51" s="111">
        <f>SUM(G52:G53)</f>
        <v>0</v>
      </c>
      <c r="H51" s="112">
        <f t="shared" si="10"/>
        <v>3</v>
      </c>
      <c r="I51" s="205"/>
    </row>
    <row r="52" spans="1:9" ht="15">
      <c r="A52" s="65" t="s">
        <v>207</v>
      </c>
      <c r="B52" s="118">
        <f>SUM(C52:H52)</f>
        <v>183</v>
      </c>
      <c r="C52" s="119">
        <v>149</v>
      </c>
      <c r="D52" s="119">
        <v>24</v>
      </c>
      <c r="E52" s="119">
        <v>10</v>
      </c>
      <c r="F52" s="119">
        <v>0</v>
      </c>
      <c r="G52" s="119">
        <v>0</v>
      </c>
      <c r="H52" s="120">
        <v>0</v>
      </c>
      <c r="I52" s="205"/>
    </row>
    <row r="53" spans="1:9" ht="15">
      <c r="A53" s="65" t="s">
        <v>208</v>
      </c>
      <c r="B53" s="118">
        <f>SUM(C53:H53)</f>
        <v>499</v>
      </c>
      <c r="C53" s="119">
        <v>445</v>
      </c>
      <c r="D53" s="119">
        <v>42</v>
      </c>
      <c r="E53" s="119">
        <v>9</v>
      </c>
      <c r="F53" s="119">
        <v>0</v>
      </c>
      <c r="G53" s="119">
        <v>0</v>
      </c>
      <c r="H53" s="120">
        <v>3</v>
      </c>
      <c r="I53" s="205"/>
    </row>
    <row r="54" spans="1:9" ht="15">
      <c r="A54" s="71"/>
      <c r="B54" s="116"/>
      <c r="C54" s="119"/>
      <c r="D54" s="119"/>
      <c r="E54" s="119"/>
      <c r="F54" s="119"/>
      <c r="G54" s="119"/>
      <c r="H54" s="120"/>
      <c r="I54" s="205"/>
    </row>
    <row r="55" spans="1:9" s="177" customFormat="1" ht="15">
      <c r="A55" s="64" t="s">
        <v>220</v>
      </c>
      <c r="B55" s="212">
        <f aca="true" t="shared" si="11" ref="B55:H55">SUM(B56:B58)</f>
        <v>1143</v>
      </c>
      <c r="C55" s="212">
        <f t="shared" si="11"/>
        <v>613</v>
      </c>
      <c r="D55" s="212">
        <f t="shared" si="11"/>
        <v>111</v>
      </c>
      <c r="E55" s="212">
        <f t="shared" si="11"/>
        <v>36</v>
      </c>
      <c r="F55" s="212">
        <f t="shared" si="11"/>
        <v>0</v>
      </c>
      <c r="G55" s="212">
        <f>SUM(G56:G58)</f>
        <v>382</v>
      </c>
      <c r="H55" s="213">
        <f t="shared" si="11"/>
        <v>1</v>
      </c>
      <c r="I55" s="211"/>
    </row>
    <row r="56" spans="1:9" ht="15">
      <c r="A56" s="65" t="s">
        <v>209</v>
      </c>
      <c r="B56" s="118">
        <f>SUM(C56:H56)</f>
        <v>560</v>
      </c>
      <c r="C56" s="119">
        <v>453</v>
      </c>
      <c r="D56" s="119">
        <v>77</v>
      </c>
      <c r="E56" s="119">
        <v>29</v>
      </c>
      <c r="F56" s="119">
        <v>0</v>
      </c>
      <c r="G56" s="119">
        <v>0</v>
      </c>
      <c r="H56" s="120">
        <v>1</v>
      </c>
      <c r="I56" s="205"/>
    </row>
    <row r="57" spans="1:9" ht="15">
      <c r="A57" s="65" t="s">
        <v>211</v>
      </c>
      <c r="B57" s="118">
        <f>SUM(C57:H57)</f>
        <v>419</v>
      </c>
      <c r="C57" s="119">
        <v>37</v>
      </c>
      <c r="D57" s="119">
        <v>0</v>
      </c>
      <c r="E57" s="119">
        <v>0</v>
      </c>
      <c r="F57" s="119">
        <v>0</v>
      </c>
      <c r="G57" s="119">
        <v>382</v>
      </c>
      <c r="H57" s="120">
        <v>0</v>
      </c>
      <c r="I57" s="205"/>
    </row>
    <row r="58" spans="1:9" ht="15">
      <c r="A58" s="65" t="s">
        <v>210</v>
      </c>
      <c r="B58" s="118">
        <f>SUM(C58:H58)</f>
        <v>164</v>
      </c>
      <c r="C58" s="119">
        <v>123</v>
      </c>
      <c r="D58" s="119">
        <v>34</v>
      </c>
      <c r="E58" s="119">
        <v>7</v>
      </c>
      <c r="F58" s="119">
        <v>0</v>
      </c>
      <c r="G58" s="119">
        <v>0</v>
      </c>
      <c r="H58" s="120">
        <v>0</v>
      </c>
      <c r="I58" s="205"/>
    </row>
    <row r="59" spans="1:9" ht="15">
      <c r="A59" s="65"/>
      <c r="B59" s="118"/>
      <c r="C59" s="119"/>
      <c r="D59" s="119"/>
      <c r="E59" s="119"/>
      <c r="F59" s="119"/>
      <c r="G59" s="119"/>
      <c r="H59" s="123"/>
      <c r="I59" s="205"/>
    </row>
    <row r="60" spans="1:9" ht="15">
      <c r="A60" s="64" t="s">
        <v>221</v>
      </c>
      <c r="B60" s="111">
        <f aca="true" t="shared" si="12" ref="B60:H60">SUM(B61)</f>
        <v>588</v>
      </c>
      <c r="C60" s="111">
        <f t="shared" si="12"/>
        <v>470</v>
      </c>
      <c r="D60" s="111">
        <f t="shared" si="12"/>
        <v>90</v>
      </c>
      <c r="E60" s="111">
        <f t="shared" si="12"/>
        <v>23</v>
      </c>
      <c r="F60" s="111">
        <f t="shared" si="12"/>
        <v>0</v>
      </c>
      <c r="G60" s="111">
        <f t="shared" si="12"/>
        <v>0</v>
      </c>
      <c r="H60" s="112">
        <f t="shared" si="12"/>
        <v>5</v>
      </c>
      <c r="I60" s="205"/>
    </row>
    <row r="61" spans="1:9" ht="15">
      <c r="A61" s="65" t="s">
        <v>212</v>
      </c>
      <c r="B61" s="118">
        <f>SUM(C61:H61)</f>
        <v>588</v>
      </c>
      <c r="C61" s="119">
        <v>470</v>
      </c>
      <c r="D61" s="119">
        <v>90</v>
      </c>
      <c r="E61" s="119">
        <v>23</v>
      </c>
      <c r="F61" s="119">
        <v>0</v>
      </c>
      <c r="G61" s="119">
        <v>0</v>
      </c>
      <c r="H61" s="120">
        <v>5</v>
      </c>
      <c r="I61" s="205"/>
    </row>
    <row r="62" spans="1:9" ht="15">
      <c r="A62" s="65"/>
      <c r="B62" s="118"/>
      <c r="C62" s="119"/>
      <c r="D62" s="119"/>
      <c r="E62" s="119"/>
      <c r="F62" s="119"/>
      <c r="G62" s="119"/>
      <c r="H62" s="123"/>
      <c r="I62" s="205"/>
    </row>
    <row r="63" spans="1:9" ht="15">
      <c r="A63" s="64" t="s">
        <v>222</v>
      </c>
      <c r="B63" s="111">
        <f aca="true" t="shared" si="13" ref="B63:H63">SUM(B64:B66)</f>
        <v>932</v>
      </c>
      <c r="C63" s="111">
        <f t="shared" si="13"/>
        <v>801</v>
      </c>
      <c r="D63" s="111">
        <f t="shared" si="13"/>
        <v>44</v>
      </c>
      <c r="E63" s="111">
        <f t="shared" si="13"/>
        <v>14</v>
      </c>
      <c r="F63" s="111">
        <f t="shared" si="13"/>
        <v>0</v>
      </c>
      <c r="G63" s="111">
        <f>SUM(G64:G66)</f>
        <v>0</v>
      </c>
      <c r="H63" s="112">
        <f t="shared" si="13"/>
        <v>73</v>
      </c>
      <c r="I63" s="205"/>
    </row>
    <row r="64" spans="1:9" ht="15">
      <c r="A64" s="65" t="s">
        <v>213</v>
      </c>
      <c r="B64" s="118">
        <f>SUM(C64:H64)</f>
        <v>178</v>
      </c>
      <c r="C64" s="119">
        <v>155</v>
      </c>
      <c r="D64" s="119">
        <v>16</v>
      </c>
      <c r="E64" s="119">
        <v>6</v>
      </c>
      <c r="F64" s="119">
        <v>0</v>
      </c>
      <c r="G64" s="119">
        <v>0</v>
      </c>
      <c r="H64" s="120">
        <v>1</v>
      </c>
      <c r="I64" s="205"/>
    </row>
    <row r="65" spans="1:9" ht="15">
      <c r="A65" s="65" t="s">
        <v>214</v>
      </c>
      <c r="B65" s="118">
        <f>SUM(C65:H65)</f>
        <v>234</v>
      </c>
      <c r="C65" s="119">
        <v>199</v>
      </c>
      <c r="D65" s="119">
        <v>28</v>
      </c>
      <c r="E65" s="119">
        <v>7</v>
      </c>
      <c r="F65" s="119">
        <v>0</v>
      </c>
      <c r="G65" s="119">
        <v>0</v>
      </c>
      <c r="H65" s="120">
        <v>0</v>
      </c>
      <c r="I65" s="205"/>
    </row>
    <row r="66" spans="1:9" ht="15">
      <c r="A66" s="65" t="s">
        <v>215</v>
      </c>
      <c r="B66" s="118">
        <f>SUM(C66:H66)</f>
        <v>520</v>
      </c>
      <c r="C66" s="119">
        <v>447</v>
      </c>
      <c r="D66" s="119">
        <v>0</v>
      </c>
      <c r="E66" s="119">
        <v>1</v>
      </c>
      <c r="F66" s="119">
        <v>0</v>
      </c>
      <c r="G66" s="119">
        <v>0</v>
      </c>
      <c r="H66" s="120">
        <v>72</v>
      </c>
      <c r="I66" s="205"/>
    </row>
    <row r="67" spans="1:9" ht="15">
      <c r="A67" s="65"/>
      <c r="B67" s="118"/>
      <c r="C67" s="119"/>
      <c r="D67" s="119"/>
      <c r="E67" s="119"/>
      <c r="F67" s="119"/>
      <c r="G67" s="119"/>
      <c r="H67" s="123"/>
      <c r="I67" s="205"/>
    </row>
    <row r="68" spans="1:9" s="177" customFormat="1" ht="15">
      <c r="A68" s="64" t="s">
        <v>321</v>
      </c>
      <c r="B68" s="212">
        <f aca="true" t="shared" si="14" ref="B68:H68">SUM(B69:B70)</f>
        <v>1562</v>
      </c>
      <c r="C68" s="212">
        <f t="shared" si="14"/>
        <v>1265</v>
      </c>
      <c r="D68" s="212">
        <f t="shared" si="14"/>
        <v>80</v>
      </c>
      <c r="E68" s="212">
        <f t="shared" si="14"/>
        <v>5</v>
      </c>
      <c r="F68" s="212">
        <f t="shared" si="14"/>
        <v>26</v>
      </c>
      <c r="G68" s="212">
        <f>SUM(G69:G70)</f>
        <v>182</v>
      </c>
      <c r="H68" s="213">
        <f t="shared" si="14"/>
        <v>4</v>
      </c>
      <c r="I68" s="211"/>
    </row>
    <row r="69" spans="1:9" ht="15">
      <c r="A69" s="65" t="s">
        <v>216</v>
      </c>
      <c r="B69" s="118">
        <f>SUM(C69:H69)</f>
        <v>1287</v>
      </c>
      <c r="C69" s="119">
        <v>1172</v>
      </c>
      <c r="D69" s="119">
        <v>80</v>
      </c>
      <c r="E69" s="119">
        <v>5</v>
      </c>
      <c r="F69" s="119">
        <v>26</v>
      </c>
      <c r="G69" s="119">
        <v>0</v>
      </c>
      <c r="H69" s="120">
        <v>4</v>
      </c>
      <c r="I69" s="205"/>
    </row>
    <row r="70" spans="1:9" ht="15">
      <c r="A70" s="65" t="s">
        <v>217</v>
      </c>
      <c r="B70" s="118">
        <f>SUM(C70:H70)</f>
        <v>275</v>
      </c>
      <c r="C70" s="119">
        <v>93</v>
      </c>
      <c r="D70" s="119">
        <v>0</v>
      </c>
      <c r="E70" s="119">
        <v>0</v>
      </c>
      <c r="F70" s="119">
        <v>0</v>
      </c>
      <c r="G70" s="119">
        <v>182</v>
      </c>
      <c r="H70" s="120">
        <v>0</v>
      </c>
      <c r="I70" s="205"/>
    </row>
    <row r="71" spans="1:9" ht="15">
      <c r="A71" s="65"/>
      <c r="B71" s="118"/>
      <c r="C71" s="119"/>
      <c r="D71" s="119"/>
      <c r="E71" s="119"/>
      <c r="F71" s="119"/>
      <c r="G71" s="119"/>
      <c r="H71" s="123"/>
      <c r="I71" s="205"/>
    </row>
    <row r="72" spans="1:9" ht="15">
      <c r="A72" s="64" t="s">
        <v>322</v>
      </c>
      <c r="B72" s="111">
        <f>SUM(B73:B75)</f>
        <v>1391</v>
      </c>
      <c r="C72" s="111">
        <f aca="true" t="shared" si="15" ref="C72:H72">SUM(C73:C75)</f>
        <v>1113</v>
      </c>
      <c r="D72" s="111">
        <f t="shared" si="15"/>
        <v>85</v>
      </c>
      <c r="E72" s="111">
        <f t="shared" si="15"/>
        <v>14</v>
      </c>
      <c r="F72" s="111">
        <f t="shared" si="15"/>
        <v>0</v>
      </c>
      <c r="G72" s="111">
        <f t="shared" si="15"/>
        <v>175</v>
      </c>
      <c r="H72" s="112">
        <f t="shared" si="15"/>
        <v>4</v>
      </c>
      <c r="I72" s="205"/>
    </row>
    <row r="73" spans="1:9" ht="15">
      <c r="A73" s="75" t="s">
        <v>218</v>
      </c>
      <c r="B73" s="118">
        <f>SUM(C73:H73)</f>
        <v>684</v>
      </c>
      <c r="C73" s="119">
        <v>585</v>
      </c>
      <c r="D73" s="119">
        <v>85</v>
      </c>
      <c r="E73" s="119">
        <v>10</v>
      </c>
      <c r="F73" s="119">
        <v>0</v>
      </c>
      <c r="G73" s="119">
        <v>0</v>
      </c>
      <c r="H73" s="120">
        <v>4</v>
      </c>
      <c r="I73" s="205"/>
    </row>
    <row r="74" spans="1:9" ht="15">
      <c r="A74" s="75" t="s">
        <v>133</v>
      </c>
      <c r="B74" s="118">
        <f>SUM(C74:H74)</f>
        <v>202</v>
      </c>
      <c r="C74" s="119">
        <v>27</v>
      </c>
      <c r="D74" s="119">
        <v>0</v>
      </c>
      <c r="E74" s="119">
        <v>0</v>
      </c>
      <c r="F74" s="119">
        <v>0</v>
      </c>
      <c r="G74" s="119">
        <v>175</v>
      </c>
      <c r="H74" s="120">
        <v>0</v>
      </c>
      <c r="I74" s="205"/>
    </row>
    <row r="75" spans="1:9" ht="15">
      <c r="A75" s="77" t="s">
        <v>139</v>
      </c>
      <c r="B75" s="130">
        <f>SUM(C75:H75)</f>
        <v>505</v>
      </c>
      <c r="C75" s="131">
        <v>501</v>
      </c>
      <c r="D75" s="131">
        <v>0</v>
      </c>
      <c r="E75" s="131">
        <v>4</v>
      </c>
      <c r="F75" s="131">
        <v>0</v>
      </c>
      <c r="G75" s="131">
        <v>0</v>
      </c>
      <c r="H75" s="132">
        <v>0</v>
      </c>
      <c r="I75" s="205"/>
    </row>
    <row r="76" spans="1:8" ht="15">
      <c r="A76" s="80" t="s">
        <v>566</v>
      </c>
      <c r="B76" s="80"/>
      <c r="C76" s="80"/>
      <c r="D76" s="80"/>
      <c r="E76" s="80"/>
      <c r="F76" s="80"/>
      <c r="G76" s="80"/>
      <c r="H76" s="128"/>
    </row>
  </sheetData>
  <sheetProtection/>
  <mergeCells count="3">
    <mergeCell ref="A3:H3"/>
    <mergeCell ref="B6:H6"/>
    <mergeCell ref="A4:H4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300" verticalDpi="300" orientation="portrait" scale="4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5"/>
  <sheetViews>
    <sheetView zoomScale="75" zoomScaleNormal="75" zoomScaleSheetLayoutView="55" zoomScalePageLayoutView="0" workbookViewId="0" topLeftCell="A1">
      <selection activeCell="A3" sqref="A3:D9"/>
    </sheetView>
  </sheetViews>
  <sheetFormatPr defaultColWidth="11.57421875" defaultRowHeight="12.75"/>
  <cols>
    <col min="1" max="1" width="83.28125" style="153" customWidth="1"/>
    <col min="2" max="2" width="20.140625" style="153" customWidth="1"/>
    <col min="3" max="3" width="30.7109375" style="153" customWidth="1"/>
    <col min="4" max="4" width="34.7109375" style="153" customWidth="1"/>
    <col min="5" max="16384" width="11.421875" style="153" customWidth="1"/>
  </cols>
  <sheetData>
    <row r="1" spans="1:4" ht="15">
      <c r="A1" s="100" t="s">
        <v>24</v>
      </c>
      <c r="B1" s="185"/>
      <c r="C1" s="185"/>
      <c r="D1" s="185"/>
    </row>
    <row r="2" spans="2:4" ht="18.75" customHeight="1">
      <c r="B2" s="185"/>
      <c r="C2" s="185"/>
      <c r="D2" s="185"/>
    </row>
    <row r="3" spans="1:4" ht="15">
      <c r="A3" s="171" t="s">
        <v>293</v>
      </c>
      <c r="B3" s="171"/>
      <c r="C3" s="171"/>
      <c r="D3" s="171"/>
    </row>
    <row r="4" spans="1:4" ht="15">
      <c r="A4" s="171" t="s">
        <v>180</v>
      </c>
      <c r="B4" s="171"/>
      <c r="C4" s="171"/>
      <c r="D4" s="171"/>
    </row>
    <row r="5" spans="1:4" ht="15">
      <c r="A5" s="172"/>
      <c r="B5" s="214"/>
      <c r="C5" s="214"/>
      <c r="D5" s="214"/>
    </row>
    <row r="6" spans="1:4" ht="15">
      <c r="A6" s="86"/>
      <c r="B6" s="218"/>
      <c r="C6" s="218" t="s">
        <v>285</v>
      </c>
      <c r="D6" s="219"/>
    </row>
    <row r="7" spans="1:4" ht="15">
      <c r="A7" s="89" t="s">
        <v>529</v>
      </c>
      <c r="B7" s="90"/>
      <c r="C7" s="90"/>
      <c r="D7" s="220"/>
    </row>
    <row r="8" spans="1:4" ht="15">
      <c r="A8" s="92"/>
      <c r="B8" s="90" t="s">
        <v>543</v>
      </c>
      <c r="C8" s="91" t="s">
        <v>291</v>
      </c>
      <c r="D8" s="148" t="s">
        <v>292</v>
      </c>
    </row>
    <row r="9" spans="1:4" ht="15">
      <c r="A9" s="92"/>
      <c r="B9" s="94"/>
      <c r="C9" s="91"/>
      <c r="D9" s="221"/>
    </row>
    <row r="10" spans="1:4" ht="15">
      <c r="A10" s="198"/>
      <c r="B10" s="199"/>
      <c r="C10" s="199"/>
      <c r="D10" s="216"/>
    </row>
    <row r="11" spans="1:4" ht="15">
      <c r="A11" s="110" t="s">
        <v>549</v>
      </c>
      <c r="B11" s="111">
        <f>B13+B17+B21+B25+B29+B33+B36+B41+B46+B50+B54+B59+B62+B67+B71</f>
        <v>17396</v>
      </c>
      <c r="C11" s="112">
        <f>C13+C17+C21+C25+C29+C33+C36+C41+C46+C50+C54+C59+C62+C67+C71</f>
        <v>5773</v>
      </c>
      <c r="D11" s="112">
        <f>D13+D17+D21+D25+D29+D33+D36+D41+D46+D50+D54+D59+D62+D67+D71</f>
        <v>11623</v>
      </c>
    </row>
    <row r="12" spans="1:4" ht="15">
      <c r="A12" s="113"/>
      <c r="B12" s="114"/>
      <c r="C12" s="217"/>
      <c r="D12" s="217"/>
    </row>
    <row r="13" spans="1:4" s="177" customFormat="1" ht="15">
      <c r="A13" s="64" t="s">
        <v>313</v>
      </c>
      <c r="B13" s="111">
        <f>SUM(B14:B15)</f>
        <v>1716</v>
      </c>
      <c r="C13" s="111">
        <f>SUM(C14:C15)</f>
        <v>751</v>
      </c>
      <c r="D13" s="112">
        <f>SUM(D14:D15)</f>
        <v>965</v>
      </c>
    </row>
    <row r="14" spans="1:4" ht="15">
      <c r="A14" s="65" t="s">
        <v>192</v>
      </c>
      <c r="B14" s="118">
        <f>SUM(C14:D14)</f>
        <v>1292</v>
      </c>
      <c r="C14" s="120">
        <v>688</v>
      </c>
      <c r="D14" s="120">
        <v>604</v>
      </c>
    </row>
    <row r="15" spans="1:4" ht="15">
      <c r="A15" s="65" t="s">
        <v>136</v>
      </c>
      <c r="B15" s="118">
        <f>SUM(C15:D15)</f>
        <v>424</v>
      </c>
      <c r="C15" s="120">
        <v>63</v>
      </c>
      <c r="D15" s="120">
        <v>361</v>
      </c>
    </row>
    <row r="16" spans="1:4" ht="15">
      <c r="A16" s="65"/>
      <c r="B16" s="118"/>
      <c r="C16" s="120"/>
      <c r="D16" s="120"/>
    </row>
    <row r="17" spans="1:4" ht="15">
      <c r="A17" s="64" t="s">
        <v>314</v>
      </c>
      <c r="B17" s="111">
        <f>SUM(B18:B19)</f>
        <v>1882</v>
      </c>
      <c r="C17" s="112">
        <f>SUM(C18:C19)</f>
        <v>254</v>
      </c>
      <c r="D17" s="112">
        <f>SUM(D18:D19)</f>
        <v>1628</v>
      </c>
    </row>
    <row r="18" spans="1:4" ht="15">
      <c r="A18" s="65" t="s">
        <v>193</v>
      </c>
      <c r="B18" s="118">
        <f>SUM(C18:D18)</f>
        <v>580</v>
      </c>
      <c r="C18" s="120">
        <v>211</v>
      </c>
      <c r="D18" s="120">
        <v>369</v>
      </c>
    </row>
    <row r="19" spans="1:4" ht="15">
      <c r="A19" s="65" t="s">
        <v>122</v>
      </c>
      <c r="B19" s="118">
        <f>SUM(C19:D19)</f>
        <v>1302</v>
      </c>
      <c r="C19" s="120">
        <v>43</v>
      </c>
      <c r="D19" s="120">
        <v>1259</v>
      </c>
    </row>
    <row r="20" spans="1:4" ht="15">
      <c r="A20" s="65"/>
      <c r="B20" s="118"/>
      <c r="C20" s="120"/>
      <c r="D20" s="120"/>
    </row>
    <row r="21" spans="1:4" ht="15">
      <c r="A21" s="64" t="s">
        <v>315</v>
      </c>
      <c r="B21" s="111">
        <f>SUM(B22:B23)</f>
        <v>1358</v>
      </c>
      <c r="C21" s="112">
        <f>SUM(C22:C23)</f>
        <v>591</v>
      </c>
      <c r="D21" s="112">
        <f>SUM(D22:D23)</f>
        <v>767</v>
      </c>
    </row>
    <row r="22" spans="1:4" s="177" customFormat="1" ht="15">
      <c r="A22" s="65" t="s">
        <v>194</v>
      </c>
      <c r="B22" s="118">
        <f>SUM(C22:D22)</f>
        <v>822</v>
      </c>
      <c r="C22" s="120">
        <v>371</v>
      </c>
      <c r="D22" s="120">
        <v>451</v>
      </c>
    </row>
    <row r="23" spans="1:4" ht="15">
      <c r="A23" s="65" t="s">
        <v>195</v>
      </c>
      <c r="B23" s="118">
        <f>SUM(C23:D23)</f>
        <v>536</v>
      </c>
      <c r="C23" s="120">
        <v>220</v>
      </c>
      <c r="D23" s="120">
        <v>316</v>
      </c>
    </row>
    <row r="24" spans="1:4" ht="15">
      <c r="A24" s="71"/>
      <c r="B24" s="116"/>
      <c r="C24" s="117"/>
      <c r="D24" s="117"/>
    </row>
    <row r="25" spans="1:4" ht="15">
      <c r="A25" s="64" t="s">
        <v>316</v>
      </c>
      <c r="B25" s="111">
        <f>SUM(B26:B27)</f>
        <v>1277</v>
      </c>
      <c r="C25" s="112">
        <f>SUM(C26:C27)</f>
        <v>359</v>
      </c>
      <c r="D25" s="112">
        <f>SUM(D26:D27)</f>
        <v>918</v>
      </c>
    </row>
    <row r="26" spans="1:4" ht="15">
      <c r="A26" s="65" t="s">
        <v>196</v>
      </c>
      <c r="B26" s="118">
        <f>SUM(C26:D26)</f>
        <v>843</v>
      </c>
      <c r="C26" s="120">
        <v>359</v>
      </c>
      <c r="D26" s="120">
        <v>484</v>
      </c>
    </row>
    <row r="27" spans="1:4" ht="15">
      <c r="A27" s="65" t="s">
        <v>198</v>
      </c>
      <c r="B27" s="118">
        <f>SUM(C27:D27)</f>
        <v>434</v>
      </c>
      <c r="C27" s="120">
        <v>0</v>
      </c>
      <c r="D27" s="120">
        <v>434</v>
      </c>
    </row>
    <row r="28" spans="1:4" s="177" customFormat="1" ht="15">
      <c r="A28" s="65"/>
      <c r="B28" s="118"/>
      <c r="C28" s="120"/>
      <c r="D28" s="120"/>
    </row>
    <row r="29" spans="1:4" ht="15">
      <c r="A29" s="64" t="s">
        <v>317</v>
      </c>
      <c r="B29" s="111">
        <f>SUM(B30:B31)</f>
        <v>598</v>
      </c>
      <c r="C29" s="111">
        <f>SUM(C30:C31)</f>
        <v>352</v>
      </c>
      <c r="D29" s="112">
        <f>SUM(D30:D31)</f>
        <v>246</v>
      </c>
    </row>
    <row r="30" spans="1:4" ht="15">
      <c r="A30" s="65" t="s">
        <v>197</v>
      </c>
      <c r="B30" s="118">
        <f>SUM(C30:D30)</f>
        <v>463</v>
      </c>
      <c r="C30" s="120">
        <v>296</v>
      </c>
      <c r="D30" s="120">
        <v>167</v>
      </c>
    </row>
    <row r="31" spans="1:4" ht="15">
      <c r="A31" s="65" t="s">
        <v>126</v>
      </c>
      <c r="B31" s="118">
        <f>SUM(C31:D31)</f>
        <v>135</v>
      </c>
      <c r="C31" s="120">
        <v>56</v>
      </c>
      <c r="D31" s="120">
        <v>79</v>
      </c>
    </row>
    <row r="32" spans="1:4" ht="15">
      <c r="A32" s="65"/>
      <c r="B32" s="118"/>
      <c r="C32" s="120"/>
      <c r="D32" s="120"/>
    </row>
    <row r="33" spans="1:4" s="177" customFormat="1" ht="15">
      <c r="A33" s="64" t="s">
        <v>318</v>
      </c>
      <c r="B33" s="111">
        <f>SUM(B34)</f>
        <v>394</v>
      </c>
      <c r="C33" s="112">
        <f>SUM(C34)</f>
        <v>127</v>
      </c>
      <c r="D33" s="112">
        <f>SUM(D34)</f>
        <v>267</v>
      </c>
    </row>
    <row r="34" spans="1:4" ht="15">
      <c r="A34" s="65" t="s">
        <v>199</v>
      </c>
      <c r="B34" s="118">
        <f>SUM(C34:D34)</f>
        <v>394</v>
      </c>
      <c r="C34" s="120">
        <v>127</v>
      </c>
      <c r="D34" s="120">
        <v>267</v>
      </c>
    </row>
    <row r="35" spans="1:4" ht="15">
      <c r="A35" s="65"/>
      <c r="B35" s="118"/>
      <c r="C35" s="117"/>
      <c r="D35" s="117"/>
    </row>
    <row r="36" spans="1:4" ht="15">
      <c r="A36" s="64" t="s">
        <v>339</v>
      </c>
      <c r="B36" s="212">
        <f>SUM(B37:B39)</f>
        <v>1762</v>
      </c>
      <c r="C36" s="213">
        <f>SUM(C37:C39)</f>
        <v>691</v>
      </c>
      <c r="D36" s="213">
        <f>SUM(D37:D39)</f>
        <v>1071</v>
      </c>
    </row>
    <row r="37" spans="1:4" ht="15">
      <c r="A37" s="65" t="s">
        <v>200</v>
      </c>
      <c r="B37" s="118">
        <f>SUM(C37:D37)</f>
        <v>1118</v>
      </c>
      <c r="C37" s="120">
        <v>532</v>
      </c>
      <c r="D37" s="120">
        <v>586</v>
      </c>
    </row>
    <row r="38" spans="1:4" ht="15">
      <c r="A38" s="65" t="s">
        <v>201</v>
      </c>
      <c r="B38" s="118">
        <f>SUM(C38:D38)</f>
        <v>478</v>
      </c>
      <c r="C38" s="120">
        <v>112</v>
      </c>
      <c r="D38" s="120">
        <v>366</v>
      </c>
    </row>
    <row r="39" spans="1:4" ht="15">
      <c r="A39" s="65" t="s">
        <v>202</v>
      </c>
      <c r="B39" s="118">
        <f>SUM(C39:D39)</f>
        <v>166</v>
      </c>
      <c r="C39" s="120">
        <v>47</v>
      </c>
      <c r="D39" s="120">
        <v>119</v>
      </c>
    </row>
    <row r="40" spans="1:4" ht="15">
      <c r="A40" s="65"/>
      <c r="B40" s="118"/>
      <c r="C40" s="117"/>
      <c r="D40" s="117"/>
    </row>
    <row r="41" spans="1:4" ht="15">
      <c r="A41" s="64" t="s">
        <v>219</v>
      </c>
      <c r="B41" s="212">
        <f>SUM(B42:B44)</f>
        <v>1155</v>
      </c>
      <c r="C41" s="213">
        <f>SUM(C42:C44)</f>
        <v>352</v>
      </c>
      <c r="D41" s="213">
        <f>SUM(D42:D44)</f>
        <v>803</v>
      </c>
    </row>
    <row r="42" spans="1:4" ht="15">
      <c r="A42" s="65" t="s">
        <v>323</v>
      </c>
      <c r="B42" s="118">
        <f>SUM(C42:D42)</f>
        <v>547</v>
      </c>
      <c r="C42" s="120">
        <v>250</v>
      </c>
      <c r="D42" s="120">
        <v>297</v>
      </c>
    </row>
    <row r="43" spans="1:4" ht="15">
      <c r="A43" s="65" t="s">
        <v>203</v>
      </c>
      <c r="B43" s="118">
        <f>SUM(C43:D43)</f>
        <v>516</v>
      </c>
      <c r="C43" s="120">
        <v>65</v>
      </c>
      <c r="D43" s="120">
        <v>451</v>
      </c>
    </row>
    <row r="44" spans="1:4" s="177" customFormat="1" ht="15">
      <c r="A44" s="65" t="s">
        <v>204</v>
      </c>
      <c r="B44" s="118">
        <f>SUM(C44:D44)</f>
        <v>92</v>
      </c>
      <c r="C44" s="120">
        <v>37</v>
      </c>
      <c r="D44" s="120">
        <v>55</v>
      </c>
    </row>
    <row r="45" spans="1:4" ht="15">
      <c r="A45" s="65"/>
      <c r="B45" s="118"/>
      <c r="C45" s="117"/>
      <c r="D45" s="117"/>
    </row>
    <row r="46" spans="1:4" ht="15">
      <c r="A46" s="64" t="s">
        <v>319</v>
      </c>
      <c r="B46" s="212">
        <f>SUM(B47:B48)</f>
        <v>956</v>
      </c>
      <c r="C46" s="213">
        <f>SUM(C47:C48)</f>
        <v>278</v>
      </c>
      <c r="D46" s="213">
        <f>SUM(D47:D48)</f>
        <v>678</v>
      </c>
    </row>
    <row r="47" spans="1:4" ht="15">
      <c r="A47" s="65" t="s">
        <v>205</v>
      </c>
      <c r="B47" s="118">
        <f>SUM(C47:D47)</f>
        <v>832</v>
      </c>
      <c r="C47" s="120">
        <v>247</v>
      </c>
      <c r="D47" s="120">
        <v>585</v>
      </c>
    </row>
    <row r="48" spans="1:4" ht="15">
      <c r="A48" s="65" t="s">
        <v>206</v>
      </c>
      <c r="B48" s="118">
        <f>SUM(C48:D48)</f>
        <v>124</v>
      </c>
      <c r="C48" s="120">
        <v>31</v>
      </c>
      <c r="D48" s="120">
        <v>93</v>
      </c>
    </row>
    <row r="49" spans="1:4" ht="15">
      <c r="A49" s="65"/>
      <c r="B49" s="118"/>
      <c r="C49" s="123"/>
      <c r="D49" s="123"/>
    </row>
    <row r="50" spans="1:4" ht="15">
      <c r="A50" s="64" t="s">
        <v>320</v>
      </c>
      <c r="B50" s="111">
        <f>SUM(B51:B52)</f>
        <v>682</v>
      </c>
      <c r="C50" s="112">
        <f>SUM(C51:C52)</f>
        <v>170</v>
      </c>
      <c r="D50" s="112">
        <f>SUM(D51:D52)</f>
        <v>512</v>
      </c>
    </row>
    <row r="51" spans="1:4" ht="15">
      <c r="A51" s="65" t="s">
        <v>207</v>
      </c>
      <c r="B51" s="118">
        <f>SUM(C51:D51)</f>
        <v>183</v>
      </c>
      <c r="C51" s="120">
        <v>58</v>
      </c>
      <c r="D51" s="120">
        <v>125</v>
      </c>
    </row>
    <row r="52" spans="1:4" ht="15">
      <c r="A52" s="65" t="s">
        <v>208</v>
      </c>
      <c r="B52" s="118">
        <f>SUM(C52:D52)</f>
        <v>499</v>
      </c>
      <c r="C52" s="120">
        <v>112</v>
      </c>
      <c r="D52" s="120">
        <v>387</v>
      </c>
    </row>
    <row r="53" spans="1:4" ht="15">
      <c r="A53" s="71"/>
      <c r="B53" s="116"/>
      <c r="C53" s="120"/>
      <c r="D53" s="120"/>
    </row>
    <row r="54" spans="1:4" ht="15">
      <c r="A54" s="64" t="s">
        <v>220</v>
      </c>
      <c r="B54" s="111">
        <f>SUM(B55:B57)</f>
        <v>1143</v>
      </c>
      <c r="C54" s="111">
        <f>SUM(C55:C57)</f>
        <v>345</v>
      </c>
      <c r="D54" s="112">
        <f>SUM(D55:D57)</f>
        <v>798</v>
      </c>
    </row>
    <row r="55" spans="1:4" ht="15">
      <c r="A55" s="65" t="s">
        <v>209</v>
      </c>
      <c r="B55" s="118">
        <f>SUM(C55:D55)</f>
        <v>560</v>
      </c>
      <c r="C55" s="120">
        <v>230</v>
      </c>
      <c r="D55" s="120">
        <v>330</v>
      </c>
    </row>
    <row r="56" spans="1:4" ht="15">
      <c r="A56" s="65" t="s">
        <v>211</v>
      </c>
      <c r="B56" s="118">
        <f>SUM(C56:D56)</f>
        <v>419</v>
      </c>
      <c r="C56" s="120">
        <v>53</v>
      </c>
      <c r="D56" s="120">
        <v>366</v>
      </c>
    </row>
    <row r="57" spans="1:4" ht="15">
      <c r="A57" s="65" t="s">
        <v>210</v>
      </c>
      <c r="B57" s="118">
        <f>SUM(C57:D57)</f>
        <v>164</v>
      </c>
      <c r="C57" s="120">
        <v>62</v>
      </c>
      <c r="D57" s="120">
        <v>102</v>
      </c>
    </row>
    <row r="58" spans="1:4" ht="15">
      <c r="A58" s="65"/>
      <c r="B58" s="118"/>
      <c r="C58" s="120"/>
      <c r="D58" s="120"/>
    </row>
    <row r="59" spans="1:4" ht="15">
      <c r="A59" s="64" t="s">
        <v>221</v>
      </c>
      <c r="B59" s="112">
        <f>SUM(B60)</f>
        <v>588</v>
      </c>
      <c r="C59" s="112">
        <f>SUM(C60)</f>
        <v>234</v>
      </c>
      <c r="D59" s="112">
        <f>SUM(D60)</f>
        <v>354</v>
      </c>
    </row>
    <row r="60" spans="1:4" ht="15">
      <c r="A60" s="65" t="s">
        <v>212</v>
      </c>
      <c r="B60" s="118">
        <f>SUM(C60:D60)</f>
        <v>588</v>
      </c>
      <c r="C60" s="120">
        <v>234</v>
      </c>
      <c r="D60" s="120">
        <v>354</v>
      </c>
    </row>
    <row r="61" spans="1:4" ht="15">
      <c r="A61" s="65"/>
      <c r="B61" s="118"/>
      <c r="C61" s="120"/>
      <c r="D61" s="120"/>
    </row>
    <row r="62" spans="1:4" ht="15">
      <c r="A62" s="64" t="s">
        <v>222</v>
      </c>
      <c r="B62" s="111">
        <f>SUM(B63:B65)</f>
        <v>932</v>
      </c>
      <c r="C62" s="112">
        <f>SUM(C63:C65)</f>
        <v>233</v>
      </c>
      <c r="D62" s="112">
        <f>SUM(D63:D65)</f>
        <v>699</v>
      </c>
    </row>
    <row r="63" spans="1:4" ht="15">
      <c r="A63" s="65" t="s">
        <v>213</v>
      </c>
      <c r="B63" s="118">
        <f>SUM(C63:D63)</f>
        <v>178</v>
      </c>
      <c r="C63" s="120">
        <v>57</v>
      </c>
      <c r="D63" s="120">
        <v>121</v>
      </c>
    </row>
    <row r="64" spans="1:4" ht="15">
      <c r="A64" s="65" t="s">
        <v>214</v>
      </c>
      <c r="B64" s="118">
        <f>SUM(C64:D64)</f>
        <v>234</v>
      </c>
      <c r="C64" s="120">
        <v>65</v>
      </c>
      <c r="D64" s="120">
        <v>169</v>
      </c>
    </row>
    <row r="65" spans="1:4" ht="15">
      <c r="A65" s="65" t="s">
        <v>215</v>
      </c>
      <c r="B65" s="118">
        <f>SUM(C65:D65)</f>
        <v>520</v>
      </c>
      <c r="C65" s="120">
        <v>111</v>
      </c>
      <c r="D65" s="120">
        <v>409</v>
      </c>
    </row>
    <row r="66" spans="1:4" ht="15">
      <c r="A66" s="65"/>
      <c r="B66" s="118"/>
      <c r="C66" s="120"/>
      <c r="D66" s="120"/>
    </row>
    <row r="67" spans="1:4" ht="15">
      <c r="A67" s="64" t="s">
        <v>321</v>
      </c>
      <c r="B67" s="212">
        <f>SUM(B68:B69)</f>
        <v>1562</v>
      </c>
      <c r="C67" s="213">
        <f>SUM(C68:C69)</f>
        <v>578</v>
      </c>
      <c r="D67" s="213">
        <f>SUM(D68:D69)</f>
        <v>984</v>
      </c>
    </row>
    <row r="68" spans="1:4" ht="15">
      <c r="A68" s="65" t="s">
        <v>216</v>
      </c>
      <c r="B68" s="118">
        <f>SUM(C68:D68)</f>
        <v>1287</v>
      </c>
      <c r="C68" s="120">
        <v>540</v>
      </c>
      <c r="D68" s="120">
        <v>747</v>
      </c>
    </row>
    <row r="69" spans="1:4" ht="15">
      <c r="A69" s="65" t="s">
        <v>217</v>
      </c>
      <c r="B69" s="118">
        <f>SUM(C69:D69)</f>
        <v>275</v>
      </c>
      <c r="C69" s="120">
        <v>38</v>
      </c>
      <c r="D69" s="120">
        <v>237</v>
      </c>
    </row>
    <row r="70" spans="1:4" ht="15">
      <c r="A70" s="65"/>
      <c r="B70" s="118"/>
      <c r="C70" s="120"/>
      <c r="D70" s="120"/>
    </row>
    <row r="71" spans="1:4" ht="15">
      <c r="A71" s="64" t="s">
        <v>322</v>
      </c>
      <c r="B71" s="111">
        <f>SUM(B72:B74)</f>
        <v>1391</v>
      </c>
      <c r="C71" s="111">
        <f>SUM(C72:C74)</f>
        <v>458</v>
      </c>
      <c r="D71" s="112">
        <f>SUM(D72:D74)</f>
        <v>933</v>
      </c>
    </row>
    <row r="72" spans="1:4" ht="15">
      <c r="A72" s="75" t="s">
        <v>218</v>
      </c>
      <c r="B72" s="118">
        <f>SUM(C72:D72)</f>
        <v>684</v>
      </c>
      <c r="C72" s="120">
        <v>349</v>
      </c>
      <c r="D72" s="120">
        <v>335</v>
      </c>
    </row>
    <row r="73" spans="1:4" ht="15">
      <c r="A73" s="75" t="s">
        <v>133</v>
      </c>
      <c r="B73" s="118">
        <f>SUM(C73:D73)</f>
        <v>202</v>
      </c>
      <c r="C73" s="120">
        <v>109</v>
      </c>
      <c r="D73" s="120">
        <v>93</v>
      </c>
    </row>
    <row r="74" spans="1:4" ht="15">
      <c r="A74" s="77" t="s">
        <v>139</v>
      </c>
      <c r="B74" s="130">
        <f>SUM(C74:D74)</f>
        <v>505</v>
      </c>
      <c r="C74" s="132">
        <v>0</v>
      </c>
      <c r="D74" s="132">
        <v>505</v>
      </c>
    </row>
    <row r="75" spans="1:4" ht="15">
      <c r="A75" s="80" t="s">
        <v>566</v>
      </c>
      <c r="B75" s="80"/>
      <c r="C75" s="80"/>
      <c r="D75" s="129"/>
    </row>
  </sheetData>
  <sheetProtection/>
  <mergeCells count="2">
    <mergeCell ref="A3:D3"/>
    <mergeCell ref="A4:D4"/>
  </mergeCells>
  <printOptions horizontalCentered="1" verticalCentered="1"/>
  <pageMargins left="0.7480314960629921" right="0.7480314960629921" top="0.25" bottom="0.37" header="0.28" footer="0.33"/>
  <pageSetup horizontalDpi="300" verticalDpi="300" orientation="portrait" scale="50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75"/>
  <sheetViews>
    <sheetView zoomScale="55" zoomScaleNormal="55" zoomScaleSheetLayoutView="55" zoomScalePageLayoutView="0" workbookViewId="0" topLeftCell="A1">
      <selection activeCell="A3" sqref="A3:H7"/>
    </sheetView>
  </sheetViews>
  <sheetFormatPr defaultColWidth="11.57421875" defaultRowHeight="12.75"/>
  <cols>
    <col min="1" max="1" width="82.28125" style="1" customWidth="1"/>
    <col min="2" max="2" width="19.00390625" style="1" customWidth="1"/>
    <col min="3" max="3" width="19.28125" style="1" customWidth="1"/>
    <col min="4" max="4" width="16.140625" style="1" customWidth="1"/>
    <col min="5" max="5" width="22.28125" style="1" customWidth="1"/>
    <col min="6" max="6" width="21.8515625" style="1" customWidth="1"/>
    <col min="7" max="7" width="16.421875" style="1" customWidth="1"/>
    <col min="8" max="8" width="19.28125" style="1" customWidth="1"/>
    <col min="9" max="16384" width="11.421875" style="1" customWidth="1"/>
  </cols>
  <sheetData>
    <row r="1" spans="1:8" ht="18">
      <c r="A1" s="51" t="s">
        <v>25</v>
      </c>
      <c r="B1" s="80"/>
      <c r="C1" s="80"/>
      <c r="D1" s="80"/>
      <c r="E1" s="80"/>
      <c r="F1" s="80"/>
      <c r="G1" s="80"/>
      <c r="H1" s="80"/>
    </row>
    <row r="2" spans="1:8" ht="18">
      <c r="A2" s="80"/>
      <c r="B2" s="80"/>
      <c r="C2" s="80"/>
      <c r="D2" s="80"/>
      <c r="E2" s="80"/>
      <c r="F2" s="80"/>
      <c r="G2" s="80"/>
      <c r="H2" s="80"/>
    </row>
    <row r="3" spans="1:8" ht="18">
      <c r="A3" s="225" t="s">
        <v>181</v>
      </c>
      <c r="B3" s="225"/>
      <c r="C3" s="225"/>
      <c r="D3" s="225"/>
      <c r="E3" s="225"/>
      <c r="F3" s="225"/>
      <c r="G3" s="225"/>
      <c r="H3" s="225"/>
    </row>
    <row r="4" spans="1:8" ht="18">
      <c r="A4" s="225"/>
      <c r="B4" s="225"/>
      <c r="C4" s="225"/>
      <c r="D4" s="225"/>
      <c r="E4" s="225"/>
      <c r="F4" s="225"/>
      <c r="G4" s="225"/>
      <c r="H4" s="225"/>
    </row>
    <row r="5" spans="1:8" ht="18">
      <c r="A5" s="172"/>
      <c r="B5" s="172"/>
      <c r="C5" s="172"/>
      <c r="D5" s="172"/>
      <c r="E5" s="172"/>
      <c r="F5" s="172"/>
      <c r="G5" s="172"/>
      <c r="H5" s="172"/>
    </row>
    <row r="6" spans="1:8" ht="18">
      <c r="A6" s="226" t="s">
        <v>433</v>
      </c>
      <c r="B6" s="227" t="s">
        <v>434</v>
      </c>
      <c r="C6" s="227"/>
      <c r="D6" s="227"/>
      <c r="E6" s="227"/>
      <c r="F6" s="227"/>
      <c r="G6" s="227"/>
      <c r="H6" s="227"/>
    </row>
    <row r="7" spans="1:8" ht="30">
      <c r="A7" s="226"/>
      <c r="B7" s="228" t="s">
        <v>549</v>
      </c>
      <c r="C7" s="229" t="s">
        <v>435</v>
      </c>
      <c r="D7" s="174" t="s">
        <v>436</v>
      </c>
      <c r="E7" s="229" t="s">
        <v>294</v>
      </c>
      <c r="F7" s="174" t="s">
        <v>437</v>
      </c>
      <c r="G7" s="230" t="s">
        <v>438</v>
      </c>
      <c r="H7" s="231" t="s">
        <v>17</v>
      </c>
    </row>
    <row r="8" spans="1:8" ht="18">
      <c r="A8" s="198"/>
      <c r="B8" s="199"/>
      <c r="C8" s="222"/>
      <c r="D8" s="222"/>
      <c r="E8" s="222"/>
      <c r="F8" s="222"/>
      <c r="G8" s="222"/>
      <c r="H8" s="223"/>
    </row>
    <row r="9" spans="1:9" s="2" customFormat="1" ht="18">
      <c r="A9" s="110" t="s">
        <v>549</v>
      </c>
      <c r="B9" s="111">
        <f aca="true" t="shared" si="0" ref="B9:H9">B11+B15+B19+B23+B27+B31+B34+B39+B44+B48+B52+B57+B60+B65+B69</f>
        <v>422</v>
      </c>
      <c r="C9" s="111">
        <f t="shared" si="0"/>
        <v>313</v>
      </c>
      <c r="D9" s="111">
        <f t="shared" si="0"/>
        <v>52</v>
      </c>
      <c r="E9" s="111">
        <f t="shared" si="0"/>
        <v>47</v>
      </c>
      <c r="F9" s="111">
        <f t="shared" si="0"/>
        <v>2</v>
      </c>
      <c r="G9" s="111">
        <f t="shared" si="0"/>
        <v>3</v>
      </c>
      <c r="H9" s="112">
        <f t="shared" si="0"/>
        <v>5</v>
      </c>
      <c r="I9" s="4"/>
    </row>
    <row r="10" spans="1:9" s="2" customFormat="1" ht="18">
      <c r="A10" s="113"/>
      <c r="B10" s="114"/>
      <c r="C10" s="114"/>
      <c r="D10" s="114"/>
      <c r="E10" s="114"/>
      <c r="F10" s="114"/>
      <c r="G10" s="122"/>
      <c r="H10" s="210"/>
      <c r="I10" s="4"/>
    </row>
    <row r="11" spans="1:8" ht="18">
      <c r="A11" s="64" t="s">
        <v>313</v>
      </c>
      <c r="B11" s="111">
        <f aca="true" t="shared" si="1" ref="B11:H11">SUM(B12:B13)</f>
        <v>84</v>
      </c>
      <c r="C11" s="111">
        <f t="shared" si="1"/>
        <v>41</v>
      </c>
      <c r="D11" s="111">
        <f t="shared" si="1"/>
        <v>19</v>
      </c>
      <c r="E11" s="111">
        <f t="shared" si="1"/>
        <v>20</v>
      </c>
      <c r="F11" s="111">
        <f t="shared" si="1"/>
        <v>1</v>
      </c>
      <c r="G11" s="111">
        <f t="shared" si="1"/>
        <v>3</v>
      </c>
      <c r="H11" s="112">
        <f t="shared" si="1"/>
        <v>0</v>
      </c>
    </row>
    <row r="12" spans="1:9" s="3" customFormat="1" ht="18">
      <c r="A12" s="65" t="s">
        <v>192</v>
      </c>
      <c r="B12" s="118">
        <f>SUM(C12:H12)</f>
        <v>84</v>
      </c>
      <c r="C12" s="119">
        <v>41</v>
      </c>
      <c r="D12" s="119">
        <v>19</v>
      </c>
      <c r="E12" s="119">
        <v>20</v>
      </c>
      <c r="F12" s="119">
        <v>1</v>
      </c>
      <c r="G12" s="119">
        <v>3</v>
      </c>
      <c r="H12" s="120">
        <v>0</v>
      </c>
      <c r="I12" s="4"/>
    </row>
    <row r="13" spans="1:9" s="3" customFormat="1" ht="18">
      <c r="A13" s="65" t="s">
        <v>136</v>
      </c>
      <c r="B13" s="118">
        <f>SUM(C13:H13)</f>
        <v>0</v>
      </c>
      <c r="C13" s="119">
        <v>0</v>
      </c>
      <c r="D13" s="119">
        <v>0</v>
      </c>
      <c r="E13" s="119">
        <v>0</v>
      </c>
      <c r="F13" s="119">
        <v>0</v>
      </c>
      <c r="G13" s="119">
        <v>0</v>
      </c>
      <c r="H13" s="120">
        <v>0</v>
      </c>
      <c r="I13" s="4"/>
    </row>
    <row r="14" spans="1:9" s="3" customFormat="1" ht="18">
      <c r="A14" s="65"/>
      <c r="B14" s="118"/>
      <c r="C14" s="119"/>
      <c r="D14" s="119"/>
      <c r="E14" s="119"/>
      <c r="F14" s="119"/>
      <c r="G14" s="122"/>
      <c r="H14" s="210"/>
      <c r="I14" s="4"/>
    </row>
    <row r="15" spans="1:9" s="7" customFormat="1" ht="18">
      <c r="A15" s="64" t="s">
        <v>314</v>
      </c>
      <c r="B15" s="111">
        <f>SUM(B16:B17)</f>
        <v>41</v>
      </c>
      <c r="C15" s="111">
        <f aca="true" t="shared" si="2" ref="C15:H15">SUM(C16:C17)</f>
        <v>37</v>
      </c>
      <c r="D15" s="111">
        <f t="shared" si="2"/>
        <v>1</v>
      </c>
      <c r="E15" s="111">
        <f t="shared" si="2"/>
        <v>3</v>
      </c>
      <c r="F15" s="111">
        <f t="shared" si="2"/>
        <v>0</v>
      </c>
      <c r="G15" s="111">
        <f t="shared" si="2"/>
        <v>0</v>
      </c>
      <c r="H15" s="112">
        <f t="shared" si="2"/>
        <v>0</v>
      </c>
      <c r="I15" s="4"/>
    </row>
    <row r="16" spans="1:8" ht="18">
      <c r="A16" s="65" t="s">
        <v>193</v>
      </c>
      <c r="B16" s="118">
        <f>SUM(C16:H16)</f>
        <v>41</v>
      </c>
      <c r="C16" s="119">
        <v>37</v>
      </c>
      <c r="D16" s="119">
        <v>1</v>
      </c>
      <c r="E16" s="119">
        <v>3</v>
      </c>
      <c r="F16" s="119">
        <v>0</v>
      </c>
      <c r="G16" s="119">
        <v>0</v>
      </c>
      <c r="H16" s="120">
        <v>0</v>
      </c>
    </row>
    <row r="17" spans="1:8" ht="18">
      <c r="A17" s="65" t="s">
        <v>122</v>
      </c>
      <c r="B17" s="118">
        <f>SUM(C17:H17)</f>
        <v>0</v>
      </c>
      <c r="C17" s="119">
        <v>0</v>
      </c>
      <c r="D17" s="119">
        <v>0</v>
      </c>
      <c r="E17" s="119">
        <v>0</v>
      </c>
      <c r="F17" s="119">
        <v>0</v>
      </c>
      <c r="G17" s="119">
        <v>0</v>
      </c>
      <c r="H17" s="120">
        <v>0</v>
      </c>
    </row>
    <row r="18" spans="1:8" ht="18">
      <c r="A18" s="65"/>
      <c r="B18" s="118"/>
      <c r="C18" s="119"/>
      <c r="D18" s="119"/>
      <c r="E18" s="119"/>
      <c r="F18" s="119"/>
      <c r="G18" s="164"/>
      <c r="H18" s="210"/>
    </row>
    <row r="19" spans="1:8" ht="18">
      <c r="A19" s="64" t="s">
        <v>315</v>
      </c>
      <c r="B19" s="111">
        <f>SUM(B20:B21)</f>
        <v>47</v>
      </c>
      <c r="C19" s="111">
        <f aca="true" t="shared" si="3" ref="C19:H19">SUM(C20:C21)</f>
        <v>41</v>
      </c>
      <c r="D19" s="111">
        <f t="shared" si="3"/>
        <v>3</v>
      </c>
      <c r="E19" s="111">
        <f t="shared" si="3"/>
        <v>3</v>
      </c>
      <c r="F19" s="111">
        <f t="shared" si="3"/>
        <v>0</v>
      </c>
      <c r="G19" s="111">
        <f t="shared" si="3"/>
        <v>0</v>
      </c>
      <c r="H19" s="112">
        <f t="shared" si="3"/>
        <v>0</v>
      </c>
    </row>
    <row r="20" spans="1:8" ht="18">
      <c r="A20" s="65" t="s">
        <v>194</v>
      </c>
      <c r="B20" s="118">
        <f>SUM(C20:H20)</f>
        <v>29</v>
      </c>
      <c r="C20" s="119">
        <v>25</v>
      </c>
      <c r="D20" s="119">
        <v>1</v>
      </c>
      <c r="E20" s="119">
        <v>3</v>
      </c>
      <c r="F20" s="119">
        <v>0</v>
      </c>
      <c r="G20" s="119">
        <v>0</v>
      </c>
      <c r="H20" s="120">
        <v>0</v>
      </c>
    </row>
    <row r="21" spans="1:8" ht="18">
      <c r="A21" s="65" t="s">
        <v>195</v>
      </c>
      <c r="B21" s="118">
        <f>SUM(C21:H21)</f>
        <v>18</v>
      </c>
      <c r="C21" s="119">
        <v>16</v>
      </c>
      <c r="D21" s="119">
        <v>2</v>
      </c>
      <c r="E21" s="119">
        <v>0</v>
      </c>
      <c r="F21" s="119">
        <v>0</v>
      </c>
      <c r="G21" s="119">
        <v>0</v>
      </c>
      <c r="H21" s="120">
        <v>0</v>
      </c>
    </row>
    <row r="22" spans="1:8" ht="18">
      <c r="A22" s="71"/>
      <c r="B22" s="116"/>
      <c r="C22" s="116"/>
      <c r="D22" s="116"/>
      <c r="E22" s="116"/>
      <c r="F22" s="116"/>
      <c r="G22" s="116"/>
      <c r="H22" s="210"/>
    </row>
    <row r="23" spans="1:8" ht="18">
      <c r="A23" s="64" t="s">
        <v>316</v>
      </c>
      <c r="B23" s="111">
        <f>SUM(B24:B25)</f>
        <v>21</v>
      </c>
      <c r="C23" s="111">
        <f aca="true" t="shared" si="4" ref="C23:H23">SUM(C24:C25)</f>
        <v>17</v>
      </c>
      <c r="D23" s="111">
        <f t="shared" si="4"/>
        <v>3</v>
      </c>
      <c r="E23" s="111">
        <f t="shared" si="4"/>
        <v>1</v>
      </c>
      <c r="F23" s="111">
        <f t="shared" si="4"/>
        <v>0</v>
      </c>
      <c r="G23" s="111">
        <f t="shared" si="4"/>
        <v>0</v>
      </c>
      <c r="H23" s="112">
        <f t="shared" si="4"/>
        <v>0</v>
      </c>
    </row>
    <row r="24" spans="1:8" ht="18">
      <c r="A24" s="65" t="s">
        <v>196</v>
      </c>
      <c r="B24" s="118">
        <f>SUM(C24:H24)</f>
        <v>21</v>
      </c>
      <c r="C24" s="119">
        <v>17</v>
      </c>
      <c r="D24" s="119">
        <v>3</v>
      </c>
      <c r="E24" s="119">
        <v>1</v>
      </c>
      <c r="F24" s="119">
        <v>0</v>
      </c>
      <c r="G24" s="119">
        <v>0</v>
      </c>
      <c r="H24" s="120">
        <v>0</v>
      </c>
    </row>
    <row r="25" spans="1:8" ht="18">
      <c r="A25" s="65" t="s">
        <v>198</v>
      </c>
      <c r="B25" s="118">
        <f>SUM(C25:H25)</f>
        <v>0</v>
      </c>
      <c r="C25" s="119">
        <v>0</v>
      </c>
      <c r="D25" s="119">
        <v>0</v>
      </c>
      <c r="E25" s="119">
        <v>0</v>
      </c>
      <c r="F25" s="119">
        <v>0</v>
      </c>
      <c r="G25" s="119">
        <v>0</v>
      </c>
      <c r="H25" s="120">
        <v>0</v>
      </c>
    </row>
    <row r="26" spans="1:8" ht="18">
      <c r="A26" s="65"/>
      <c r="B26" s="118"/>
      <c r="C26" s="119"/>
      <c r="D26" s="119"/>
      <c r="E26" s="119"/>
      <c r="F26" s="119"/>
      <c r="G26" s="122"/>
      <c r="H26" s="210"/>
    </row>
    <row r="27" spans="1:8" ht="18">
      <c r="A27" s="64" t="s">
        <v>317</v>
      </c>
      <c r="B27" s="111">
        <f>SUM(B28:B29)</f>
        <v>8</v>
      </c>
      <c r="C27" s="111">
        <f aca="true" t="shared" si="5" ref="C27:H27">SUM(C28:C29)</f>
        <v>5</v>
      </c>
      <c r="D27" s="111">
        <f t="shared" si="5"/>
        <v>2</v>
      </c>
      <c r="E27" s="111">
        <f t="shared" si="5"/>
        <v>1</v>
      </c>
      <c r="F27" s="111">
        <f t="shared" si="5"/>
        <v>0</v>
      </c>
      <c r="G27" s="111">
        <f t="shared" si="5"/>
        <v>0</v>
      </c>
      <c r="H27" s="112">
        <f t="shared" si="5"/>
        <v>0</v>
      </c>
    </row>
    <row r="28" spans="1:8" ht="18">
      <c r="A28" s="65" t="s">
        <v>197</v>
      </c>
      <c r="B28" s="118">
        <f>SUM(C28:H28)</f>
        <v>8</v>
      </c>
      <c r="C28" s="119">
        <v>5</v>
      </c>
      <c r="D28" s="119">
        <v>2</v>
      </c>
      <c r="E28" s="119">
        <v>1</v>
      </c>
      <c r="F28" s="119">
        <v>0</v>
      </c>
      <c r="G28" s="119">
        <v>0</v>
      </c>
      <c r="H28" s="120">
        <v>0</v>
      </c>
    </row>
    <row r="29" spans="1:8" ht="18">
      <c r="A29" s="65" t="s">
        <v>126</v>
      </c>
      <c r="B29" s="118">
        <f>SUM(C29:H29)</f>
        <v>0</v>
      </c>
      <c r="C29" s="119">
        <v>0</v>
      </c>
      <c r="D29" s="119">
        <v>0</v>
      </c>
      <c r="E29" s="119">
        <v>0</v>
      </c>
      <c r="F29" s="119">
        <v>0</v>
      </c>
      <c r="G29" s="119">
        <v>0</v>
      </c>
      <c r="H29" s="120">
        <v>0</v>
      </c>
    </row>
    <row r="30" spans="1:8" ht="18">
      <c r="A30" s="65"/>
      <c r="B30" s="118"/>
      <c r="C30" s="119"/>
      <c r="D30" s="119"/>
      <c r="E30" s="119"/>
      <c r="F30" s="119"/>
      <c r="G30" s="122"/>
      <c r="H30" s="210"/>
    </row>
    <row r="31" spans="1:8" ht="18">
      <c r="A31" s="64" t="s">
        <v>318</v>
      </c>
      <c r="B31" s="111">
        <f>SUM(B32)</f>
        <v>18</v>
      </c>
      <c r="C31" s="111">
        <f aca="true" t="shared" si="6" ref="C31:H31">SUM(C32)</f>
        <v>18</v>
      </c>
      <c r="D31" s="111">
        <f t="shared" si="6"/>
        <v>0</v>
      </c>
      <c r="E31" s="111">
        <f t="shared" si="6"/>
        <v>0</v>
      </c>
      <c r="F31" s="111">
        <f t="shared" si="6"/>
        <v>0</v>
      </c>
      <c r="G31" s="111">
        <f t="shared" si="6"/>
        <v>0</v>
      </c>
      <c r="H31" s="112">
        <f t="shared" si="6"/>
        <v>0</v>
      </c>
    </row>
    <row r="32" spans="1:8" ht="18">
      <c r="A32" s="65" t="s">
        <v>199</v>
      </c>
      <c r="B32" s="118">
        <f>SUM(C32:H32)</f>
        <v>18</v>
      </c>
      <c r="C32" s="119">
        <v>18</v>
      </c>
      <c r="D32" s="119">
        <v>0</v>
      </c>
      <c r="E32" s="119">
        <v>0</v>
      </c>
      <c r="F32" s="119">
        <v>0</v>
      </c>
      <c r="G32" s="119">
        <v>0</v>
      </c>
      <c r="H32" s="120">
        <v>0</v>
      </c>
    </row>
    <row r="33" spans="1:8" ht="18">
      <c r="A33" s="65"/>
      <c r="B33" s="118"/>
      <c r="C33" s="116"/>
      <c r="D33" s="116"/>
      <c r="E33" s="116"/>
      <c r="F33" s="116"/>
      <c r="G33" s="122"/>
      <c r="H33" s="210"/>
    </row>
    <row r="34" spans="1:8" ht="18">
      <c r="A34" s="64" t="s">
        <v>339</v>
      </c>
      <c r="B34" s="212">
        <f>SUM(B35:B37)</f>
        <v>39</v>
      </c>
      <c r="C34" s="212">
        <f aca="true" t="shared" si="7" ref="C34:H34">SUM(C35:C37)</f>
        <v>28</v>
      </c>
      <c r="D34" s="212">
        <f t="shared" si="7"/>
        <v>3</v>
      </c>
      <c r="E34" s="212">
        <f t="shared" si="7"/>
        <v>5</v>
      </c>
      <c r="F34" s="212">
        <f t="shared" si="7"/>
        <v>0</v>
      </c>
      <c r="G34" s="212">
        <f t="shared" si="7"/>
        <v>0</v>
      </c>
      <c r="H34" s="213">
        <f t="shared" si="7"/>
        <v>3</v>
      </c>
    </row>
    <row r="35" spans="1:8" ht="18">
      <c r="A35" s="65" t="s">
        <v>200</v>
      </c>
      <c r="B35" s="118">
        <f>SUM(C35:H35)</f>
        <v>38</v>
      </c>
      <c r="C35" s="119">
        <v>27</v>
      </c>
      <c r="D35" s="119">
        <v>3</v>
      </c>
      <c r="E35" s="119">
        <v>5</v>
      </c>
      <c r="F35" s="119">
        <v>0</v>
      </c>
      <c r="G35" s="119">
        <v>0</v>
      </c>
      <c r="H35" s="120">
        <v>3</v>
      </c>
    </row>
    <row r="36" spans="1:8" ht="18">
      <c r="A36" s="65" t="s">
        <v>201</v>
      </c>
      <c r="B36" s="118">
        <f>SUM(C36:H36)</f>
        <v>0</v>
      </c>
      <c r="C36" s="119">
        <v>0</v>
      </c>
      <c r="D36" s="119">
        <v>0</v>
      </c>
      <c r="E36" s="119">
        <v>0</v>
      </c>
      <c r="F36" s="119">
        <v>0</v>
      </c>
      <c r="G36" s="119">
        <v>0</v>
      </c>
      <c r="H36" s="120">
        <v>0</v>
      </c>
    </row>
    <row r="37" spans="1:8" ht="18">
      <c r="A37" s="65" t="s">
        <v>202</v>
      </c>
      <c r="B37" s="118">
        <f>SUM(C37:H37)</f>
        <v>1</v>
      </c>
      <c r="C37" s="119">
        <v>1</v>
      </c>
      <c r="D37" s="119">
        <v>0</v>
      </c>
      <c r="E37" s="119">
        <v>0</v>
      </c>
      <c r="F37" s="119">
        <v>0</v>
      </c>
      <c r="G37" s="119">
        <v>0</v>
      </c>
      <c r="H37" s="120">
        <v>0</v>
      </c>
    </row>
    <row r="38" spans="1:8" ht="18">
      <c r="A38" s="65"/>
      <c r="B38" s="118"/>
      <c r="C38" s="116"/>
      <c r="D38" s="116"/>
      <c r="E38" s="116"/>
      <c r="F38" s="116"/>
      <c r="G38" s="122"/>
      <c r="H38" s="210"/>
    </row>
    <row r="39" spans="1:8" ht="18">
      <c r="A39" s="64" t="s">
        <v>219</v>
      </c>
      <c r="B39" s="212">
        <f aca="true" t="shared" si="8" ref="B39:H39">SUM(B40:B42)</f>
        <v>28</v>
      </c>
      <c r="C39" s="212">
        <f t="shared" si="8"/>
        <v>24</v>
      </c>
      <c r="D39" s="212">
        <f t="shared" si="8"/>
        <v>3</v>
      </c>
      <c r="E39" s="212">
        <f t="shared" si="8"/>
        <v>0</v>
      </c>
      <c r="F39" s="212">
        <f t="shared" si="8"/>
        <v>1</v>
      </c>
      <c r="G39" s="212">
        <f t="shared" si="8"/>
        <v>0</v>
      </c>
      <c r="H39" s="213">
        <f t="shared" si="8"/>
        <v>0</v>
      </c>
    </row>
    <row r="40" spans="1:9" s="3" customFormat="1" ht="18">
      <c r="A40" s="65" t="s">
        <v>323</v>
      </c>
      <c r="B40" s="118">
        <f>SUM(C40:H40)</f>
        <v>27</v>
      </c>
      <c r="C40" s="119">
        <v>24</v>
      </c>
      <c r="D40" s="119">
        <v>2</v>
      </c>
      <c r="E40" s="119">
        <v>0</v>
      </c>
      <c r="F40" s="119">
        <v>1</v>
      </c>
      <c r="G40" s="119">
        <v>0</v>
      </c>
      <c r="H40" s="120">
        <v>0</v>
      </c>
      <c r="I40" s="4"/>
    </row>
    <row r="41" spans="1:8" ht="18">
      <c r="A41" s="65" t="s">
        <v>203</v>
      </c>
      <c r="B41" s="118">
        <f>SUM(C41:H41)</f>
        <v>0</v>
      </c>
      <c r="C41" s="119">
        <v>0</v>
      </c>
      <c r="D41" s="119">
        <v>0</v>
      </c>
      <c r="E41" s="119">
        <v>0</v>
      </c>
      <c r="F41" s="119">
        <v>0</v>
      </c>
      <c r="G41" s="119">
        <v>0</v>
      </c>
      <c r="H41" s="120">
        <v>0</v>
      </c>
    </row>
    <row r="42" spans="1:8" ht="18">
      <c r="A42" s="65" t="s">
        <v>204</v>
      </c>
      <c r="B42" s="118">
        <f>SUM(C42:H42)</f>
        <v>1</v>
      </c>
      <c r="C42" s="119">
        <v>0</v>
      </c>
      <c r="D42" s="119">
        <v>1</v>
      </c>
      <c r="E42" s="119">
        <v>0</v>
      </c>
      <c r="F42" s="119">
        <v>0</v>
      </c>
      <c r="G42" s="119">
        <v>0</v>
      </c>
      <c r="H42" s="120">
        <v>0</v>
      </c>
    </row>
    <row r="43" spans="1:8" ht="18">
      <c r="A43" s="65"/>
      <c r="B43" s="118"/>
      <c r="C43" s="116"/>
      <c r="D43" s="116"/>
      <c r="E43" s="116"/>
      <c r="F43" s="116"/>
      <c r="G43" s="122"/>
      <c r="H43" s="210"/>
    </row>
    <row r="44" spans="1:8" ht="18">
      <c r="A44" s="64" t="s">
        <v>319</v>
      </c>
      <c r="B44" s="212">
        <f>SUM(B45:B46)</f>
        <v>25</v>
      </c>
      <c r="C44" s="212">
        <f aca="true" t="shared" si="9" ref="C44:H44">SUM(C45:C46)</f>
        <v>14</v>
      </c>
      <c r="D44" s="212">
        <f t="shared" si="9"/>
        <v>7</v>
      </c>
      <c r="E44" s="212">
        <f t="shared" si="9"/>
        <v>4</v>
      </c>
      <c r="F44" s="212">
        <f t="shared" si="9"/>
        <v>0</v>
      </c>
      <c r="G44" s="212">
        <f t="shared" si="9"/>
        <v>0</v>
      </c>
      <c r="H44" s="213">
        <f t="shared" si="9"/>
        <v>0</v>
      </c>
    </row>
    <row r="45" spans="1:8" ht="18">
      <c r="A45" s="65" t="s">
        <v>205</v>
      </c>
      <c r="B45" s="118">
        <f>SUM(C45:H45)</f>
        <v>23</v>
      </c>
      <c r="C45" s="119">
        <v>12</v>
      </c>
      <c r="D45" s="119">
        <v>7</v>
      </c>
      <c r="E45" s="119">
        <v>4</v>
      </c>
      <c r="F45" s="119">
        <v>0</v>
      </c>
      <c r="G45" s="119">
        <v>0</v>
      </c>
      <c r="H45" s="120">
        <v>0</v>
      </c>
    </row>
    <row r="46" spans="1:8" ht="18">
      <c r="A46" s="65" t="s">
        <v>206</v>
      </c>
      <c r="B46" s="118">
        <f>SUM(C46:H46)</f>
        <v>2</v>
      </c>
      <c r="C46" s="119">
        <v>2</v>
      </c>
      <c r="D46" s="119">
        <v>0</v>
      </c>
      <c r="E46" s="119">
        <v>0</v>
      </c>
      <c r="F46" s="119">
        <v>0</v>
      </c>
      <c r="G46" s="119">
        <v>0</v>
      </c>
      <c r="H46" s="120">
        <v>0</v>
      </c>
    </row>
    <row r="47" spans="1:8" ht="18">
      <c r="A47" s="65"/>
      <c r="B47" s="118"/>
      <c r="C47" s="122"/>
      <c r="D47" s="122"/>
      <c r="E47" s="122"/>
      <c r="F47" s="122"/>
      <c r="G47" s="122"/>
      <c r="H47" s="210"/>
    </row>
    <row r="48" spans="1:9" s="5" customFormat="1" ht="18">
      <c r="A48" s="64" t="s">
        <v>320</v>
      </c>
      <c r="B48" s="111">
        <f>SUM(B49:B50)</f>
        <v>19</v>
      </c>
      <c r="C48" s="111">
        <f aca="true" t="shared" si="10" ref="C48:H48">SUM(C49:C50)</f>
        <v>15</v>
      </c>
      <c r="D48" s="111">
        <f t="shared" si="10"/>
        <v>2</v>
      </c>
      <c r="E48" s="111">
        <f t="shared" si="10"/>
        <v>1</v>
      </c>
      <c r="F48" s="111">
        <f t="shared" si="10"/>
        <v>0</v>
      </c>
      <c r="G48" s="111">
        <f t="shared" si="10"/>
        <v>0</v>
      </c>
      <c r="H48" s="112">
        <f t="shared" si="10"/>
        <v>1</v>
      </c>
      <c r="I48" s="6"/>
    </row>
    <row r="49" spans="1:8" ht="18">
      <c r="A49" s="65" t="s">
        <v>207</v>
      </c>
      <c r="B49" s="118">
        <f>SUM(C49:H49)</f>
        <v>10</v>
      </c>
      <c r="C49" s="119">
        <v>6</v>
      </c>
      <c r="D49" s="119">
        <v>2</v>
      </c>
      <c r="E49" s="119">
        <v>1</v>
      </c>
      <c r="F49" s="119">
        <v>0</v>
      </c>
      <c r="G49" s="119">
        <v>0</v>
      </c>
      <c r="H49" s="120">
        <v>1</v>
      </c>
    </row>
    <row r="50" spans="1:8" ht="18">
      <c r="A50" s="65" t="s">
        <v>208</v>
      </c>
      <c r="B50" s="118">
        <f>SUM(C50:H50)</f>
        <v>9</v>
      </c>
      <c r="C50" s="119">
        <v>9</v>
      </c>
      <c r="D50" s="119">
        <v>0</v>
      </c>
      <c r="E50" s="119">
        <v>0</v>
      </c>
      <c r="F50" s="119">
        <v>0</v>
      </c>
      <c r="G50" s="119">
        <v>0</v>
      </c>
      <c r="H50" s="120">
        <v>0</v>
      </c>
    </row>
    <row r="51" spans="1:8" ht="18">
      <c r="A51" s="71"/>
      <c r="B51" s="116"/>
      <c r="C51" s="119"/>
      <c r="D51" s="119"/>
      <c r="E51" s="119"/>
      <c r="F51" s="119"/>
      <c r="G51" s="119"/>
      <c r="H51" s="210"/>
    </row>
    <row r="52" spans="1:8" ht="18">
      <c r="A52" s="64" t="s">
        <v>220</v>
      </c>
      <c r="B52" s="212">
        <f>SUM(B53:B55)</f>
        <v>36</v>
      </c>
      <c r="C52" s="212">
        <f aca="true" t="shared" si="11" ref="C52:H52">SUM(C53:C55)</f>
        <v>30</v>
      </c>
      <c r="D52" s="212">
        <f t="shared" si="11"/>
        <v>1</v>
      </c>
      <c r="E52" s="212">
        <f t="shared" si="11"/>
        <v>4</v>
      </c>
      <c r="F52" s="212">
        <f t="shared" si="11"/>
        <v>0</v>
      </c>
      <c r="G52" s="212">
        <f t="shared" si="11"/>
        <v>0</v>
      </c>
      <c r="H52" s="213">
        <f t="shared" si="11"/>
        <v>1</v>
      </c>
    </row>
    <row r="53" spans="1:8" ht="18">
      <c r="A53" s="65" t="s">
        <v>209</v>
      </c>
      <c r="B53" s="118">
        <f>SUM(C53:H53)</f>
        <v>29</v>
      </c>
      <c r="C53" s="119">
        <v>26</v>
      </c>
      <c r="D53" s="119">
        <v>1</v>
      </c>
      <c r="E53" s="119">
        <v>1</v>
      </c>
      <c r="F53" s="119">
        <v>0</v>
      </c>
      <c r="G53" s="119">
        <v>0</v>
      </c>
      <c r="H53" s="120">
        <v>1</v>
      </c>
    </row>
    <row r="54" spans="1:8" ht="18">
      <c r="A54" s="65" t="s">
        <v>211</v>
      </c>
      <c r="B54" s="118">
        <f>SUM(C54:H54)</f>
        <v>0</v>
      </c>
      <c r="C54" s="119">
        <v>0</v>
      </c>
      <c r="D54" s="119">
        <v>0</v>
      </c>
      <c r="E54" s="119">
        <v>0</v>
      </c>
      <c r="F54" s="119">
        <v>0</v>
      </c>
      <c r="G54" s="119">
        <v>0</v>
      </c>
      <c r="H54" s="120">
        <v>0</v>
      </c>
    </row>
    <row r="55" spans="1:8" ht="18">
      <c r="A55" s="65" t="s">
        <v>210</v>
      </c>
      <c r="B55" s="118">
        <f>SUM(C55:H55)</f>
        <v>7</v>
      </c>
      <c r="C55" s="119">
        <v>4</v>
      </c>
      <c r="D55" s="119">
        <v>0</v>
      </c>
      <c r="E55" s="119">
        <v>3</v>
      </c>
      <c r="F55" s="119">
        <v>0</v>
      </c>
      <c r="G55" s="119">
        <v>0</v>
      </c>
      <c r="H55" s="120">
        <v>0</v>
      </c>
    </row>
    <row r="56" spans="1:8" ht="18">
      <c r="A56" s="65"/>
      <c r="B56" s="118"/>
      <c r="C56" s="119"/>
      <c r="D56" s="119"/>
      <c r="E56" s="119"/>
      <c r="F56" s="119"/>
      <c r="G56" s="122"/>
      <c r="H56" s="210"/>
    </row>
    <row r="57" spans="1:8" ht="18">
      <c r="A57" s="64" t="s">
        <v>221</v>
      </c>
      <c r="B57" s="111">
        <f>SUM(B58)</f>
        <v>23</v>
      </c>
      <c r="C57" s="111">
        <f aca="true" t="shared" si="12" ref="C57:H57">SUM(C58)</f>
        <v>16</v>
      </c>
      <c r="D57" s="111">
        <f t="shared" si="12"/>
        <v>5</v>
      </c>
      <c r="E57" s="111">
        <f t="shared" si="12"/>
        <v>2</v>
      </c>
      <c r="F57" s="111">
        <f t="shared" si="12"/>
        <v>0</v>
      </c>
      <c r="G57" s="111">
        <f t="shared" si="12"/>
        <v>0</v>
      </c>
      <c r="H57" s="112">
        <f t="shared" si="12"/>
        <v>0</v>
      </c>
    </row>
    <row r="58" spans="1:8" ht="18">
      <c r="A58" s="65" t="s">
        <v>212</v>
      </c>
      <c r="B58" s="118">
        <f>SUM(C58:H58)</f>
        <v>23</v>
      </c>
      <c r="C58" s="119">
        <v>16</v>
      </c>
      <c r="D58" s="119">
        <v>5</v>
      </c>
      <c r="E58" s="119">
        <v>2</v>
      </c>
      <c r="F58" s="119">
        <v>0</v>
      </c>
      <c r="G58" s="119">
        <v>0</v>
      </c>
      <c r="H58" s="120">
        <v>0</v>
      </c>
    </row>
    <row r="59" spans="1:8" ht="18">
      <c r="A59" s="65"/>
      <c r="B59" s="118"/>
      <c r="C59" s="119"/>
      <c r="D59" s="119"/>
      <c r="E59" s="119"/>
      <c r="F59" s="119"/>
      <c r="G59" s="122"/>
      <c r="H59" s="210"/>
    </row>
    <row r="60" spans="1:8" ht="18">
      <c r="A60" s="64" t="s">
        <v>222</v>
      </c>
      <c r="B60" s="111">
        <f>SUM(B61:B63)</f>
        <v>14</v>
      </c>
      <c r="C60" s="111">
        <f aca="true" t="shared" si="13" ref="C60:H60">SUM(C61:C63)</f>
        <v>12</v>
      </c>
      <c r="D60" s="111">
        <f t="shared" si="13"/>
        <v>1</v>
      </c>
      <c r="E60" s="111">
        <f t="shared" si="13"/>
        <v>1</v>
      </c>
      <c r="F60" s="111">
        <f t="shared" si="13"/>
        <v>0</v>
      </c>
      <c r="G60" s="111">
        <f t="shared" si="13"/>
        <v>0</v>
      </c>
      <c r="H60" s="112">
        <f t="shared" si="13"/>
        <v>0</v>
      </c>
    </row>
    <row r="61" spans="1:8" ht="18">
      <c r="A61" s="65" t="s">
        <v>213</v>
      </c>
      <c r="B61" s="118">
        <f>SUM(C61:H61)</f>
        <v>6</v>
      </c>
      <c r="C61" s="119">
        <v>5</v>
      </c>
      <c r="D61" s="119">
        <v>1</v>
      </c>
      <c r="E61" s="119">
        <v>0</v>
      </c>
      <c r="F61" s="119">
        <v>0</v>
      </c>
      <c r="G61" s="119">
        <v>0</v>
      </c>
      <c r="H61" s="120">
        <v>0</v>
      </c>
    </row>
    <row r="62" spans="1:8" ht="18">
      <c r="A62" s="65" t="s">
        <v>214</v>
      </c>
      <c r="B62" s="118">
        <f>SUM(C62:H62)</f>
        <v>7</v>
      </c>
      <c r="C62" s="119">
        <v>7</v>
      </c>
      <c r="D62" s="119">
        <v>0</v>
      </c>
      <c r="E62" s="119">
        <v>0</v>
      </c>
      <c r="F62" s="119">
        <v>0</v>
      </c>
      <c r="G62" s="119">
        <v>0</v>
      </c>
      <c r="H62" s="120">
        <v>0</v>
      </c>
    </row>
    <row r="63" spans="1:8" ht="18">
      <c r="A63" s="65" t="s">
        <v>215</v>
      </c>
      <c r="B63" s="118">
        <f>SUM(C63:H63)</f>
        <v>1</v>
      </c>
      <c r="C63" s="119">
        <v>0</v>
      </c>
      <c r="D63" s="119">
        <v>0</v>
      </c>
      <c r="E63" s="119">
        <v>1</v>
      </c>
      <c r="F63" s="119">
        <v>0</v>
      </c>
      <c r="G63" s="119">
        <v>0</v>
      </c>
      <c r="H63" s="120">
        <v>0</v>
      </c>
    </row>
    <row r="64" spans="1:8" ht="18">
      <c r="A64" s="65"/>
      <c r="B64" s="118"/>
      <c r="C64" s="119"/>
      <c r="D64" s="119"/>
      <c r="E64" s="119"/>
      <c r="F64" s="119"/>
      <c r="G64" s="122"/>
      <c r="H64" s="210"/>
    </row>
    <row r="65" spans="1:8" ht="18">
      <c r="A65" s="64" t="s">
        <v>321</v>
      </c>
      <c r="B65" s="212">
        <f>SUM(B66:B67)</f>
        <v>5</v>
      </c>
      <c r="C65" s="212">
        <f aca="true" t="shared" si="14" ref="C65:H65">SUM(C66:C67)</f>
        <v>5</v>
      </c>
      <c r="D65" s="212">
        <f t="shared" si="14"/>
        <v>0</v>
      </c>
      <c r="E65" s="212">
        <f t="shared" si="14"/>
        <v>0</v>
      </c>
      <c r="F65" s="212">
        <f t="shared" si="14"/>
        <v>0</v>
      </c>
      <c r="G65" s="212">
        <f t="shared" si="14"/>
        <v>0</v>
      </c>
      <c r="H65" s="213">
        <f t="shared" si="14"/>
        <v>0</v>
      </c>
    </row>
    <row r="66" spans="1:8" ht="18">
      <c r="A66" s="65" t="s">
        <v>216</v>
      </c>
      <c r="B66" s="118">
        <f>SUM(C66:H66)</f>
        <v>5</v>
      </c>
      <c r="C66" s="119">
        <v>5</v>
      </c>
      <c r="D66" s="119">
        <v>0</v>
      </c>
      <c r="E66" s="119">
        <v>0</v>
      </c>
      <c r="F66" s="119">
        <v>0</v>
      </c>
      <c r="G66" s="119">
        <v>0</v>
      </c>
      <c r="H66" s="120">
        <v>0</v>
      </c>
    </row>
    <row r="67" spans="1:8" ht="18">
      <c r="A67" s="65" t="s">
        <v>217</v>
      </c>
      <c r="B67" s="118">
        <f>SUM(C67:H67)</f>
        <v>0</v>
      </c>
      <c r="C67" s="119">
        <v>0</v>
      </c>
      <c r="D67" s="119">
        <v>0</v>
      </c>
      <c r="E67" s="119">
        <v>0</v>
      </c>
      <c r="F67" s="119">
        <v>0</v>
      </c>
      <c r="G67" s="119">
        <v>0</v>
      </c>
      <c r="H67" s="120">
        <v>0</v>
      </c>
    </row>
    <row r="68" spans="1:8" ht="18">
      <c r="A68" s="65"/>
      <c r="B68" s="118"/>
      <c r="C68" s="119"/>
      <c r="D68" s="119"/>
      <c r="E68" s="119"/>
      <c r="F68" s="119"/>
      <c r="G68" s="122"/>
      <c r="H68" s="210"/>
    </row>
    <row r="69" spans="1:8" ht="18">
      <c r="A69" s="64" t="s">
        <v>322</v>
      </c>
      <c r="B69" s="111">
        <f aca="true" t="shared" si="15" ref="B69:H69">SUM(B70:B72)</f>
        <v>14</v>
      </c>
      <c r="C69" s="111">
        <f t="shared" si="15"/>
        <v>10</v>
      </c>
      <c r="D69" s="111">
        <f t="shared" si="15"/>
        <v>2</v>
      </c>
      <c r="E69" s="111">
        <f t="shared" si="15"/>
        <v>2</v>
      </c>
      <c r="F69" s="111">
        <f t="shared" si="15"/>
        <v>0</v>
      </c>
      <c r="G69" s="111">
        <f t="shared" si="15"/>
        <v>0</v>
      </c>
      <c r="H69" s="112">
        <f t="shared" si="15"/>
        <v>0</v>
      </c>
    </row>
    <row r="70" spans="1:9" s="2" customFormat="1" ht="18">
      <c r="A70" s="75" t="s">
        <v>218</v>
      </c>
      <c r="B70" s="224">
        <f>SUM(C70:H70)</f>
        <v>10</v>
      </c>
      <c r="C70" s="119">
        <v>9</v>
      </c>
      <c r="D70" s="119">
        <v>1</v>
      </c>
      <c r="E70" s="119">
        <v>0</v>
      </c>
      <c r="F70" s="119">
        <v>0</v>
      </c>
      <c r="G70" s="119">
        <v>0</v>
      </c>
      <c r="H70" s="120">
        <v>0</v>
      </c>
      <c r="I70" s="4"/>
    </row>
    <row r="71" spans="1:9" s="2" customFormat="1" ht="18">
      <c r="A71" s="75" t="s">
        <v>133</v>
      </c>
      <c r="B71" s="224">
        <f>SUM(C71:H71)</f>
        <v>0</v>
      </c>
      <c r="C71" s="119">
        <v>0</v>
      </c>
      <c r="D71" s="119">
        <v>0</v>
      </c>
      <c r="E71" s="119">
        <v>0</v>
      </c>
      <c r="F71" s="119">
        <v>0</v>
      </c>
      <c r="G71" s="119">
        <v>0</v>
      </c>
      <c r="H71" s="120">
        <v>0</v>
      </c>
      <c r="I71" s="4"/>
    </row>
    <row r="72" spans="1:8" ht="18">
      <c r="A72" s="77" t="s">
        <v>139</v>
      </c>
      <c r="B72" s="130">
        <f>SUM(C72:H72)</f>
        <v>4</v>
      </c>
      <c r="C72" s="131">
        <v>1</v>
      </c>
      <c r="D72" s="131">
        <v>1</v>
      </c>
      <c r="E72" s="131">
        <v>2</v>
      </c>
      <c r="F72" s="131">
        <v>0</v>
      </c>
      <c r="G72" s="131">
        <v>0</v>
      </c>
      <c r="H72" s="132">
        <v>0</v>
      </c>
    </row>
    <row r="73" spans="1:8" ht="18">
      <c r="A73" s="80" t="s">
        <v>566</v>
      </c>
      <c r="B73" s="133"/>
      <c r="C73" s="134"/>
      <c r="D73" s="134"/>
      <c r="E73" s="134"/>
      <c r="F73" s="134"/>
      <c r="G73" s="134"/>
      <c r="H73" s="134"/>
    </row>
    <row r="74" spans="1:8" ht="18">
      <c r="A74" s="82"/>
      <c r="B74" s="133"/>
      <c r="C74" s="134"/>
      <c r="D74" s="134"/>
      <c r="E74" s="134"/>
      <c r="F74" s="134"/>
      <c r="G74" s="134"/>
      <c r="H74" s="134"/>
    </row>
    <row r="75" spans="1:8" ht="18">
      <c r="A75" s="80"/>
      <c r="B75" s="80"/>
      <c r="C75" s="80"/>
      <c r="D75" s="80"/>
      <c r="E75" s="80"/>
      <c r="F75" s="80"/>
      <c r="G75" s="128"/>
      <c r="H75" s="153"/>
    </row>
  </sheetData>
  <sheetProtection/>
  <mergeCells count="3">
    <mergeCell ref="A3:H4"/>
    <mergeCell ref="A6:A7"/>
    <mergeCell ref="B6:H6"/>
  </mergeCells>
  <printOptions horizontalCentered="1" verticalCentered="1"/>
  <pageMargins left="0" right="0" top="0" bottom="0" header="0.5118110236220472" footer="0.5118110236220472"/>
  <pageSetup horizontalDpi="300" verticalDpi="300" orientation="landscape" scale="4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Y75"/>
  <sheetViews>
    <sheetView zoomScale="50" zoomScaleNormal="50" zoomScaleSheetLayoutView="70" zoomScalePageLayoutView="0" workbookViewId="0" topLeftCell="A1">
      <selection activeCell="A3" sqref="A3:H9"/>
    </sheetView>
  </sheetViews>
  <sheetFormatPr defaultColWidth="21.57421875" defaultRowHeight="12.75"/>
  <cols>
    <col min="1" max="1" width="79.421875" style="80" customWidth="1"/>
    <col min="2" max="2" width="15.8515625" style="80" customWidth="1"/>
    <col min="3" max="3" width="12.421875" style="80" customWidth="1"/>
    <col min="4" max="4" width="13.421875" style="80" customWidth="1"/>
    <col min="5" max="5" width="13.8515625" style="80" customWidth="1"/>
    <col min="6" max="6" width="16.7109375" style="80" customWidth="1"/>
    <col min="7" max="7" width="13.8515625" style="80" customWidth="1"/>
    <col min="8" max="8" width="17.28125" style="80" customWidth="1"/>
    <col min="9" max="103" width="21.421875" style="80" customWidth="1"/>
    <col min="104" max="16384" width="21.421875" style="80" customWidth="1"/>
  </cols>
  <sheetData>
    <row r="1" ht="15">
      <c r="A1" s="51" t="s">
        <v>26</v>
      </c>
    </row>
    <row r="3" spans="1:8" ht="15">
      <c r="A3" s="195" t="s">
        <v>439</v>
      </c>
      <c r="B3" s="195"/>
      <c r="C3" s="195"/>
      <c r="D3" s="195"/>
      <c r="E3" s="195"/>
      <c r="F3" s="195"/>
      <c r="G3" s="195"/>
      <c r="H3" s="195"/>
    </row>
    <row r="4" spans="1:8" ht="15">
      <c r="A4" s="84" t="s">
        <v>182</v>
      </c>
      <c r="B4" s="84"/>
      <c r="C4" s="84"/>
      <c r="D4" s="84"/>
      <c r="E4" s="84"/>
      <c r="F4" s="84"/>
      <c r="G4" s="84"/>
      <c r="H4" s="84"/>
    </row>
    <row r="5" spans="1:8" ht="15">
      <c r="A5" s="239"/>
      <c r="B5" s="240"/>
      <c r="C5" s="241"/>
      <c r="D5" s="241"/>
      <c r="E5" s="241"/>
      <c r="F5" s="239"/>
      <c r="G5" s="242"/>
      <c r="H5" s="239"/>
    </row>
    <row r="6" spans="1:8" ht="15">
      <c r="A6" s="243"/>
      <c r="B6" s="244" t="s">
        <v>440</v>
      </c>
      <c r="C6" s="245"/>
      <c r="D6" s="245"/>
      <c r="E6" s="246"/>
      <c r="F6" s="247"/>
      <c r="G6" s="248" t="s">
        <v>441</v>
      </c>
      <c r="H6" s="248"/>
    </row>
    <row r="7" spans="1:8" ht="15">
      <c r="A7" s="197" t="s">
        <v>529</v>
      </c>
      <c r="B7" s="87" t="s">
        <v>549</v>
      </c>
      <c r="C7" s="87" t="s">
        <v>442</v>
      </c>
      <c r="D7" s="87" t="s">
        <v>443</v>
      </c>
      <c r="E7" s="87" t="s">
        <v>444</v>
      </c>
      <c r="F7" s="249"/>
      <c r="G7" s="87" t="s">
        <v>445</v>
      </c>
      <c r="H7" s="98" t="s">
        <v>446</v>
      </c>
    </row>
    <row r="8" spans="1:8" ht="15">
      <c r="A8" s="136"/>
      <c r="B8" s="250"/>
      <c r="C8" s="90" t="s">
        <v>447</v>
      </c>
      <c r="D8" s="90" t="s">
        <v>448</v>
      </c>
      <c r="E8" s="90" t="s">
        <v>449</v>
      </c>
      <c r="F8" s="94" t="s">
        <v>543</v>
      </c>
      <c r="G8" s="90" t="s">
        <v>538</v>
      </c>
      <c r="H8" s="91" t="s">
        <v>450</v>
      </c>
    </row>
    <row r="9" spans="1:8" ht="15">
      <c r="A9" s="136"/>
      <c r="B9" s="251"/>
      <c r="C9" s="90"/>
      <c r="D9" s="90"/>
      <c r="E9" s="90"/>
      <c r="F9" s="250"/>
      <c r="G9" s="90"/>
      <c r="H9" s="91"/>
    </row>
    <row r="10" spans="1:8" ht="15">
      <c r="A10" s="198"/>
      <c r="B10" s="199"/>
      <c r="C10" s="199"/>
      <c r="D10" s="199"/>
      <c r="E10" s="199"/>
      <c r="F10" s="199"/>
      <c r="G10" s="199"/>
      <c r="H10" s="216"/>
    </row>
    <row r="11" spans="1:8" ht="15">
      <c r="A11" s="110" t="s">
        <v>549</v>
      </c>
      <c r="B11" s="111">
        <f aca="true" t="shared" si="0" ref="B11:H11">B13+B17+B21+B25+B29+B33+B36+B41+B46+B50+B54+B59+B62+B67+B71</f>
        <v>10183</v>
      </c>
      <c r="C11" s="111">
        <f t="shared" si="0"/>
        <v>3696</v>
      </c>
      <c r="D11" s="111">
        <f t="shared" si="0"/>
        <v>3266</v>
      </c>
      <c r="E11" s="111">
        <f t="shared" si="0"/>
        <v>3221</v>
      </c>
      <c r="F11" s="111">
        <f t="shared" si="0"/>
        <v>13047</v>
      </c>
      <c r="G11" s="111">
        <f t="shared" si="0"/>
        <v>8631</v>
      </c>
      <c r="H11" s="112">
        <f t="shared" si="0"/>
        <v>4416</v>
      </c>
    </row>
    <row r="12" spans="1:8" ht="15">
      <c r="A12" s="113"/>
      <c r="B12" s="114"/>
      <c r="C12" s="114"/>
      <c r="D12" s="114"/>
      <c r="E12" s="114"/>
      <c r="F12" s="114"/>
      <c r="G12" s="122"/>
      <c r="H12" s="210"/>
    </row>
    <row r="13" spans="1:8" ht="15">
      <c r="A13" s="64" t="s">
        <v>313</v>
      </c>
      <c r="B13" s="111">
        <f>SUM(B14:B15)</f>
        <v>1094</v>
      </c>
      <c r="C13" s="111">
        <f aca="true" t="shared" si="1" ref="C13:H13">SUM(C14:C15)</f>
        <v>535</v>
      </c>
      <c r="D13" s="111">
        <f t="shared" si="1"/>
        <v>307</v>
      </c>
      <c r="E13" s="111">
        <f t="shared" si="1"/>
        <v>252</v>
      </c>
      <c r="F13" s="111">
        <f t="shared" si="1"/>
        <v>1250</v>
      </c>
      <c r="G13" s="111">
        <f t="shared" si="1"/>
        <v>978</v>
      </c>
      <c r="H13" s="112">
        <f t="shared" si="1"/>
        <v>272</v>
      </c>
    </row>
    <row r="14" spans="1:8" ht="15">
      <c r="A14" s="65" t="s">
        <v>192</v>
      </c>
      <c r="B14" s="118">
        <f>SUM(C14:E14)</f>
        <v>895</v>
      </c>
      <c r="C14" s="119">
        <v>502</v>
      </c>
      <c r="D14" s="119">
        <v>261</v>
      </c>
      <c r="E14" s="119">
        <v>132</v>
      </c>
      <c r="F14" s="119">
        <v>1051</v>
      </c>
      <c r="G14" s="119">
        <v>779</v>
      </c>
      <c r="H14" s="120">
        <v>272</v>
      </c>
    </row>
    <row r="15" spans="1:8" ht="15">
      <c r="A15" s="65" t="s">
        <v>136</v>
      </c>
      <c r="B15" s="118">
        <f>SUM(C15:E15)</f>
        <v>199</v>
      </c>
      <c r="C15" s="119">
        <v>33</v>
      </c>
      <c r="D15" s="119">
        <v>46</v>
      </c>
      <c r="E15" s="119">
        <v>120</v>
      </c>
      <c r="F15" s="119">
        <v>199</v>
      </c>
      <c r="G15" s="119">
        <v>199</v>
      </c>
      <c r="H15" s="120">
        <v>0</v>
      </c>
    </row>
    <row r="16" spans="1:8" ht="15">
      <c r="A16" s="65"/>
      <c r="B16" s="118"/>
      <c r="C16" s="119"/>
      <c r="D16" s="119"/>
      <c r="E16" s="119"/>
      <c r="F16" s="119"/>
      <c r="G16" s="122"/>
      <c r="H16" s="210"/>
    </row>
    <row r="17" spans="1:103" s="232" customFormat="1" ht="15">
      <c r="A17" s="64" t="s">
        <v>314</v>
      </c>
      <c r="B17" s="111">
        <f aca="true" t="shared" si="2" ref="B17:H17">SUM(B18:B19)</f>
        <v>1264</v>
      </c>
      <c r="C17" s="111">
        <f t="shared" si="2"/>
        <v>378</v>
      </c>
      <c r="D17" s="111">
        <f t="shared" si="2"/>
        <v>328</v>
      </c>
      <c r="E17" s="111">
        <f t="shared" si="2"/>
        <v>558</v>
      </c>
      <c r="F17" s="111">
        <f t="shared" si="2"/>
        <v>1359</v>
      </c>
      <c r="G17" s="111">
        <f t="shared" si="2"/>
        <v>1187</v>
      </c>
      <c r="H17" s="112">
        <f t="shared" si="2"/>
        <v>172</v>
      </c>
      <c r="I17" s="153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</row>
    <row r="18" spans="1:9" s="52" customFormat="1" ht="15">
      <c r="A18" s="65" t="s">
        <v>193</v>
      </c>
      <c r="B18" s="118">
        <f>SUM(C18:E18)</f>
        <v>464</v>
      </c>
      <c r="C18" s="119">
        <v>258</v>
      </c>
      <c r="D18" s="119">
        <v>129</v>
      </c>
      <c r="E18" s="119">
        <v>77</v>
      </c>
      <c r="F18" s="119">
        <v>559</v>
      </c>
      <c r="G18" s="119">
        <v>387</v>
      </c>
      <c r="H18" s="120">
        <v>172</v>
      </c>
      <c r="I18" s="153"/>
    </row>
    <row r="19" spans="1:103" s="232" customFormat="1" ht="15">
      <c r="A19" s="65" t="s">
        <v>122</v>
      </c>
      <c r="B19" s="118">
        <f>SUM(C19:E19)</f>
        <v>800</v>
      </c>
      <c r="C19" s="119">
        <v>120</v>
      </c>
      <c r="D19" s="119">
        <v>199</v>
      </c>
      <c r="E19" s="119">
        <v>481</v>
      </c>
      <c r="F19" s="119">
        <v>800</v>
      </c>
      <c r="G19" s="119">
        <v>800</v>
      </c>
      <c r="H19" s="120">
        <v>0</v>
      </c>
      <c r="I19" s="153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</row>
    <row r="20" spans="1:103" s="233" customFormat="1" ht="15">
      <c r="A20" s="65"/>
      <c r="B20" s="118"/>
      <c r="C20" s="119"/>
      <c r="D20" s="119"/>
      <c r="E20" s="119"/>
      <c r="F20" s="119"/>
      <c r="G20" s="164"/>
      <c r="H20" s="210"/>
      <c r="I20" s="15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</row>
    <row r="21" spans="1:9" s="52" customFormat="1" ht="15">
      <c r="A21" s="64" t="s">
        <v>315</v>
      </c>
      <c r="B21" s="111">
        <f aca="true" t="shared" si="3" ref="B21:H21">SUM(B22:B23)</f>
        <v>1193</v>
      </c>
      <c r="C21" s="111">
        <f t="shared" si="3"/>
        <v>490</v>
      </c>
      <c r="D21" s="111">
        <f t="shared" si="3"/>
        <v>440</v>
      </c>
      <c r="E21" s="111">
        <f t="shared" si="3"/>
        <v>263</v>
      </c>
      <c r="F21" s="111">
        <f t="shared" si="3"/>
        <v>1502</v>
      </c>
      <c r="G21" s="111">
        <f t="shared" si="3"/>
        <v>974</v>
      </c>
      <c r="H21" s="112">
        <f t="shared" si="3"/>
        <v>528</v>
      </c>
      <c r="I21" s="153"/>
    </row>
    <row r="22" spans="1:8" ht="15">
      <c r="A22" s="65" t="s">
        <v>194</v>
      </c>
      <c r="B22" s="118">
        <f>SUM(C22:E22)</f>
        <v>722</v>
      </c>
      <c r="C22" s="119">
        <v>284</v>
      </c>
      <c r="D22" s="119">
        <v>262</v>
      </c>
      <c r="E22" s="119">
        <v>176</v>
      </c>
      <c r="F22" s="119">
        <v>926</v>
      </c>
      <c r="G22" s="119">
        <v>571</v>
      </c>
      <c r="H22" s="120">
        <v>355</v>
      </c>
    </row>
    <row r="23" spans="1:8" ht="15">
      <c r="A23" s="65" t="s">
        <v>195</v>
      </c>
      <c r="B23" s="118">
        <f>SUM(C23:E23)</f>
        <v>471</v>
      </c>
      <c r="C23" s="119">
        <v>206</v>
      </c>
      <c r="D23" s="119">
        <v>178</v>
      </c>
      <c r="E23" s="119">
        <v>87</v>
      </c>
      <c r="F23" s="119">
        <v>576</v>
      </c>
      <c r="G23" s="119">
        <v>403</v>
      </c>
      <c r="H23" s="120">
        <v>173</v>
      </c>
    </row>
    <row r="24" spans="1:8" ht="15">
      <c r="A24" s="71"/>
      <c r="B24" s="116"/>
      <c r="C24" s="116"/>
      <c r="D24" s="116"/>
      <c r="E24" s="116"/>
      <c r="F24" s="116"/>
      <c r="G24" s="116"/>
      <c r="H24" s="210"/>
    </row>
    <row r="25" spans="1:8" ht="15">
      <c r="A25" s="64" t="s">
        <v>316</v>
      </c>
      <c r="B25" s="111">
        <f>SUM(B26:B27)</f>
        <v>755</v>
      </c>
      <c r="C25" s="111">
        <f aca="true" t="shared" si="4" ref="C25:H25">SUM(C26:C27)</f>
        <v>241</v>
      </c>
      <c r="D25" s="111">
        <f t="shared" si="4"/>
        <v>188</v>
      </c>
      <c r="E25" s="111">
        <f t="shared" si="4"/>
        <v>326</v>
      </c>
      <c r="F25" s="111">
        <f t="shared" si="4"/>
        <v>854</v>
      </c>
      <c r="G25" s="111">
        <f t="shared" si="4"/>
        <v>590</v>
      </c>
      <c r="H25" s="112">
        <f t="shared" si="4"/>
        <v>264</v>
      </c>
    </row>
    <row r="26" spans="1:8" ht="15">
      <c r="A26" s="65" t="s">
        <v>196</v>
      </c>
      <c r="B26" s="118">
        <f>SUM(C26:E26)</f>
        <v>555</v>
      </c>
      <c r="C26" s="119">
        <v>218</v>
      </c>
      <c r="D26" s="119">
        <v>133</v>
      </c>
      <c r="E26" s="119">
        <v>204</v>
      </c>
      <c r="F26" s="119">
        <v>654</v>
      </c>
      <c r="G26" s="119">
        <v>390</v>
      </c>
      <c r="H26" s="120">
        <v>264</v>
      </c>
    </row>
    <row r="27" spans="1:8" ht="15">
      <c r="A27" s="65" t="s">
        <v>198</v>
      </c>
      <c r="B27" s="118">
        <f>SUM(C27:E27)</f>
        <v>200</v>
      </c>
      <c r="C27" s="119">
        <v>23</v>
      </c>
      <c r="D27" s="119">
        <v>55</v>
      </c>
      <c r="E27" s="119">
        <v>122</v>
      </c>
      <c r="F27" s="119">
        <v>200</v>
      </c>
      <c r="G27" s="119">
        <v>200</v>
      </c>
      <c r="H27" s="120">
        <v>0</v>
      </c>
    </row>
    <row r="28" spans="1:8" ht="15">
      <c r="A28" s="65"/>
      <c r="B28" s="118"/>
      <c r="C28" s="119"/>
      <c r="D28" s="119"/>
      <c r="E28" s="119"/>
      <c r="F28" s="119"/>
      <c r="G28" s="122"/>
      <c r="H28" s="210"/>
    </row>
    <row r="29" spans="1:8" ht="15">
      <c r="A29" s="64" t="s">
        <v>317</v>
      </c>
      <c r="B29" s="112">
        <f>SUM(B30:B31)</f>
        <v>421</v>
      </c>
      <c r="C29" s="112">
        <f aca="true" t="shared" si="5" ref="C29:H29">SUM(C30:C31)</f>
        <v>174</v>
      </c>
      <c r="D29" s="112">
        <f t="shared" si="5"/>
        <v>102</v>
      </c>
      <c r="E29" s="112">
        <f t="shared" si="5"/>
        <v>145</v>
      </c>
      <c r="F29" s="112">
        <f t="shared" si="5"/>
        <v>467</v>
      </c>
      <c r="G29" s="112">
        <f t="shared" si="5"/>
        <v>300</v>
      </c>
      <c r="H29" s="112">
        <f t="shared" si="5"/>
        <v>167</v>
      </c>
    </row>
    <row r="30" spans="1:9" s="52" customFormat="1" ht="15">
      <c r="A30" s="65" t="s">
        <v>197</v>
      </c>
      <c r="B30" s="234">
        <f>SUM(C30:E30)</f>
        <v>390</v>
      </c>
      <c r="C30" s="119">
        <v>172</v>
      </c>
      <c r="D30" s="119">
        <v>97</v>
      </c>
      <c r="E30" s="119">
        <v>121</v>
      </c>
      <c r="F30" s="119">
        <v>436</v>
      </c>
      <c r="G30" s="119">
        <v>269</v>
      </c>
      <c r="H30" s="120">
        <v>167</v>
      </c>
      <c r="I30" s="153"/>
    </row>
    <row r="31" spans="1:9" s="52" customFormat="1" ht="15">
      <c r="A31" s="65" t="s">
        <v>126</v>
      </c>
      <c r="B31" s="234">
        <f>SUM(C31:E31)</f>
        <v>31</v>
      </c>
      <c r="C31" s="119">
        <v>2</v>
      </c>
      <c r="D31" s="119">
        <v>5</v>
      </c>
      <c r="E31" s="119">
        <v>24</v>
      </c>
      <c r="F31" s="119">
        <v>31</v>
      </c>
      <c r="G31" s="119">
        <v>31</v>
      </c>
      <c r="H31" s="120">
        <v>0</v>
      </c>
      <c r="I31" s="153"/>
    </row>
    <row r="32" spans="1:8" ht="15">
      <c r="A32" s="65"/>
      <c r="B32" s="234"/>
      <c r="C32" s="119"/>
      <c r="D32" s="235"/>
      <c r="E32" s="119"/>
      <c r="F32" s="119"/>
      <c r="G32" s="122"/>
      <c r="H32" s="210"/>
    </row>
    <row r="33" spans="1:8" ht="15">
      <c r="A33" s="64" t="s">
        <v>318</v>
      </c>
      <c r="B33" s="112">
        <f>SUM(B34)</f>
        <v>303</v>
      </c>
      <c r="C33" s="111">
        <f aca="true" t="shared" si="6" ref="C33:H33">SUM(C34)</f>
        <v>120</v>
      </c>
      <c r="D33" s="110">
        <f t="shared" si="6"/>
        <v>68</v>
      </c>
      <c r="E33" s="111">
        <f t="shared" si="6"/>
        <v>115</v>
      </c>
      <c r="F33" s="111">
        <f t="shared" si="6"/>
        <v>415</v>
      </c>
      <c r="G33" s="111">
        <f t="shared" si="6"/>
        <v>216</v>
      </c>
      <c r="H33" s="112">
        <f t="shared" si="6"/>
        <v>199</v>
      </c>
    </row>
    <row r="34" spans="1:8" ht="15">
      <c r="A34" s="65" t="s">
        <v>199</v>
      </c>
      <c r="B34" s="234">
        <f>SUM(C34:E34)</f>
        <v>303</v>
      </c>
      <c r="C34" s="119">
        <v>120</v>
      </c>
      <c r="D34" s="119">
        <v>68</v>
      </c>
      <c r="E34" s="119">
        <v>115</v>
      </c>
      <c r="F34" s="119">
        <v>415</v>
      </c>
      <c r="G34" s="119">
        <v>216</v>
      </c>
      <c r="H34" s="120">
        <v>199</v>
      </c>
    </row>
    <row r="35" spans="1:8" ht="15">
      <c r="A35" s="65"/>
      <c r="B35" s="234"/>
      <c r="C35" s="116"/>
      <c r="D35" s="236"/>
      <c r="E35" s="116"/>
      <c r="F35" s="116"/>
      <c r="G35" s="122"/>
      <c r="H35" s="210"/>
    </row>
    <row r="36" spans="1:8" ht="15">
      <c r="A36" s="64" t="s">
        <v>339</v>
      </c>
      <c r="B36" s="212">
        <f>SUM(B37:B39)</f>
        <v>795</v>
      </c>
      <c r="C36" s="212">
        <f aca="true" t="shared" si="7" ref="C36:H36">SUM(C37:C39)</f>
        <v>263</v>
      </c>
      <c r="D36" s="212">
        <f t="shared" si="7"/>
        <v>238</v>
      </c>
      <c r="E36" s="212">
        <f t="shared" si="7"/>
        <v>294</v>
      </c>
      <c r="F36" s="212">
        <f t="shared" si="7"/>
        <v>1224</v>
      </c>
      <c r="G36" s="212">
        <f t="shared" si="7"/>
        <v>676</v>
      </c>
      <c r="H36" s="213">
        <f t="shared" si="7"/>
        <v>548</v>
      </c>
    </row>
    <row r="37" spans="1:8" ht="15">
      <c r="A37" s="65" t="s">
        <v>200</v>
      </c>
      <c r="B37" s="234">
        <f>SUM(C37:E37)</f>
        <v>521</v>
      </c>
      <c r="C37" s="119">
        <v>207</v>
      </c>
      <c r="D37" s="119">
        <v>177</v>
      </c>
      <c r="E37" s="119">
        <v>137</v>
      </c>
      <c r="F37" s="119">
        <v>757</v>
      </c>
      <c r="G37" s="119">
        <v>403</v>
      </c>
      <c r="H37" s="120">
        <v>354</v>
      </c>
    </row>
    <row r="38" spans="1:8" ht="15">
      <c r="A38" s="65" t="s">
        <v>201</v>
      </c>
      <c r="B38" s="234">
        <f>SUM(C38:E38)</f>
        <v>221</v>
      </c>
      <c r="C38" s="119">
        <v>40</v>
      </c>
      <c r="D38" s="119">
        <v>43</v>
      </c>
      <c r="E38" s="119">
        <v>138</v>
      </c>
      <c r="F38" s="119">
        <v>333</v>
      </c>
      <c r="G38" s="119">
        <v>221</v>
      </c>
      <c r="H38" s="120">
        <v>112</v>
      </c>
    </row>
    <row r="39" spans="1:8" ht="15">
      <c r="A39" s="65" t="s">
        <v>202</v>
      </c>
      <c r="B39" s="234">
        <f>SUM(C39:E39)</f>
        <v>53</v>
      </c>
      <c r="C39" s="119">
        <v>16</v>
      </c>
      <c r="D39" s="119">
        <v>18</v>
      </c>
      <c r="E39" s="119">
        <v>19</v>
      </c>
      <c r="F39" s="119">
        <v>134</v>
      </c>
      <c r="G39" s="119">
        <v>52</v>
      </c>
      <c r="H39" s="120">
        <v>82</v>
      </c>
    </row>
    <row r="40" spans="1:7" ht="15">
      <c r="A40" s="65"/>
      <c r="C40" s="116"/>
      <c r="E40" s="116"/>
      <c r="G40" s="116"/>
    </row>
    <row r="41" spans="1:8" ht="15">
      <c r="A41" s="64" t="s">
        <v>219</v>
      </c>
      <c r="B41" s="213">
        <f>SUM(B42:B44)</f>
        <v>740</v>
      </c>
      <c r="C41" s="213">
        <f aca="true" t="shared" si="8" ref="C41:H41">SUM(C42:C44)</f>
        <v>249</v>
      </c>
      <c r="D41" s="213">
        <f t="shared" si="8"/>
        <v>231</v>
      </c>
      <c r="E41" s="213">
        <f t="shared" si="8"/>
        <v>260</v>
      </c>
      <c r="F41" s="213">
        <f t="shared" si="8"/>
        <v>900</v>
      </c>
      <c r="G41" s="213">
        <f t="shared" si="8"/>
        <v>707</v>
      </c>
      <c r="H41" s="213">
        <f t="shared" si="8"/>
        <v>193</v>
      </c>
    </row>
    <row r="42" spans="1:8" ht="15">
      <c r="A42" s="65" t="s">
        <v>323</v>
      </c>
      <c r="B42" s="234">
        <f>SUM(C42:E42)</f>
        <v>395</v>
      </c>
      <c r="C42" s="119">
        <v>176</v>
      </c>
      <c r="D42" s="119">
        <v>127</v>
      </c>
      <c r="E42" s="119">
        <v>92</v>
      </c>
      <c r="F42" s="119">
        <v>527</v>
      </c>
      <c r="G42" s="119">
        <v>378</v>
      </c>
      <c r="H42" s="120">
        <v>149</v>
      </c>
    </row>
    <row r="43" spans="1:8" ht="15">
      <c r="A43" s="65" t="s">
        <v>203</v>
      </c>
      <c r="B43" s="234">
        <f>SUM(C43:E43)</f>
        <v>221</v>
      </c>
      <c r="C43" s="119">
        <v>19</v>
      </c>
      <c r="D43" s="119">
        <v>55</v>
      </c>
      <c r="E43" s="119">
        <v>147</v>
      </c>
      <c r="F43" s="119">
        <v>224</v>
      </c>
      <c r="G43" s="119">
        <v>221</v>
      </c>
      <c r="H43" s="120">
        <v>3</v>
      </c>
    </row>
    <row r="44" spans="1:8" ht="15">
      <c r="A44" s="65" t="s">
        <v>204</v>
      </c>
      <c r="B44" s="234">
        <f>SUM(C44:E44)</f>
        <v>124</v>
      </c>
      <c r="C44" s="119">
        <v>54</v>
      </c>
      <c r="D44" s="119">
        <v>49</v>
      </c>
      <c r="E44" s="119">
        <v>21</v>
      </c>
      <c r="F44" s="119">
        <v>149</v>
      </c>
      <c r="G44" s="119">
        <v>108</v>
      </c>
      <c r="H44" s="120">
        <v>41</v>
      </c>
    </row>
    <row r="45" spans="1:7" ht="15">
      <c r="A45" s="65"/>
      <c r="C45" s="209"/>
      <c r="E45" s="209"/>
      <c r="G45" s="209"/>
    </row>
    <row r="46" spans="1:8" ht="15">
      <c r="A46" s="64" t="s">
        <v>319</v>
      </c>
      <c r="B46" s="213">
        <f>SUM(B47:B48)</f>
        <v>556</v>
      </c>
      <c r="C46" s="212">
        <f aca="true" t="shared" si="9" ref="C46:H46">SUM(C47:C48)</f>
        <v>158</v>
      </c>
      <c r="D46" s="183">
        <f t="shared" si="9"/>
        <v>209</v>
      </c>
      <c r="E46" s="212">
        <f t="shared" si="9"/>
        <v>189</v>
      </c>
      <c r="F46" s="183">
        <f t="shared" si="9"/>
        <v>765</v>
      </c>
      <c r="G46" s="212">
        <f t="shared" si="9"/>
        <v>441</v>
      </c>
      <c r="H46" s="183">
        <f t="shared" si="9"/>
        <v>324</v>
      </c>
    </row>
    <row r="47" spans="1:8" ht="15">
      <c r="A47" s="65" t="s">
        <v>205</v>
      </c>
      <c r="B47" s="234">
        <f>SUM(C47:E47)</f>
        <v>482</v>
      </c>
      <c r="C47" s="119">
        <v>158</v>
      </c>
      <c r="D47" s="119">
        <v>167</v>
      </c>
      <c r="E47" s="119">
        <v>157</v>
      </c>
      <c r="F47" s="119">
        <v>577</v>
      </c>
      <c r="G47" s="119">
        <v>399</v>
      </c>
      <c r="H47" s="120">
        <v>178</v>
      </c>
    </row>
    <row r="48" spans="1:8" ht="15">
      <c r="A48" s="65" t="s">
        <v>206</v>
      </c>
      <c r="B48" s="234">
        <f>SUM(C48:E48)</f>
        <v>74</v>
      </c>
      <c r="C48" s="119">
        <v>0</v>
      </c>
      <c r="D48" s="119">
        <v>42</v>
      </c>
      <c r="E48" s="119">
        <v>32</v>
      </c>
      <c r="F48" s="119">
        <v>188</v>
      </c>
      <c r="G48" s="119">
        <v>42</v>
      </c>
      <c r="H48" s="120">
        <v>146</v>
      </c>
    </row>
    <row r="49" spans="1:8" ht="15">
      <c r="A49" s="65"/>
      <c r="B49" s="234"/>
      <c r="C49" s="122"/>
      <c r="D49" s="167"/>
      <c r="E49" s="122"/>
      <c r="F49" s="167"/>
      <c r="G49" s="122"/>
      <c r="H49" s="153"/>
    </row>
    <row r="50" spans="1:8" ht="15">
      <c r="A50" s="64" t="s">
        <v>320</v>
      </c>
      <c r="B50" s="112">
        <f>SUM(B51:B52)</f>
        <v>365</v>
      </c>
      <c r="C50" s="111">
        <f aca="true" t="shared" si="10" ref="C50:H50">SUM(C51:C52)</f>
        <v>93</v>
      </c>
      <c r="D50" s="178">
        <f t="shared" si="10"/>
        <v>142</v>
      </c>
      <c r="E50" s="111">
        <f t="shared" si="10"/>
        <v>130</v>
      </c>
      <c r="F50" s="178">
        <f t="shared" si="10"/>
        <v>578</v>
      </c>
      <c r="G50" s="111">
        <f t="shared" si="10"/>
        <v>279</v>
      </c>
      <c r="H50" s="178">
        <f t="shared" si="10"/>
        <v>299</v>
      </c>
    </row>
    <row r="51" spans="1:8" ht="15">
      <c r="A51" s="65" t="s">
        <v>207</v>
      </c>
      <c r="B51" s="234">
        <f>SUM(C51:E51)</f>
        <v>123</v>
      </c>
      <c r="C51" s="119">
        <v>40</v>
      </c>
      <c r="D51" s="119">
        <v>43</v>
      </c>
      <c r="E51" s="119">
        <v>40</v>
      </c>
      <c r="F51" s="119">
        <v>247</v>
      </c>
      <c r="G51" s="119">
        <v>87</v>
      </c>
      <c r="H51" s="120">
        <v>160</v>
      </c>
    </row>
    <row r="52" spans="1:8" ht="15">
      <c r="A52" s="65" t="s">
        <v>208</v>
      </c>
      <c r="B52" s="234">
        <f>SUM(C52:E52)</f>
        <v>242</v>
      </c>
      <c r="C52" s="119">
        <v>53</v>
      </c>
      <c r="D52" s="119">
        <v>99</v>
      </c>
      <c r="E52" s="119">
        <v>90</v>
      </c>
      <c r="F52" s="119">
        <v>331</v>
      </c>
      <c r="G52" s="119">
        <v>192</v>
      </c>
      <c r="H52" s="120">
        <v>139</v>
      </c>
    </row>
    <row r="53" spans="1:8" ht="15">
      <c r="A53" s="71"/>
      <c r="B53" s="117"/>
      <c r="C53" s="119"/>
      <c r="D53" s="134"/>
      <c r="E53" s="119"/>
      <c r="F53" s="134"/>
      <c r="G53" s="119"/>
      <c r="H53" s="153"/>
    </row>
    <row r="54" spans="1:8" ht="15">
      <c r="A54" s="64" t="s">
        <v>220</v>
      </c>
      <c r="B54" s="213">
        <f>SUM(B55:B57)</f>
        <v>631</v>
      </c>
      <c r="C54" s="213">
        <f aca="true" t="shared" si="11" ref="C54:H54">SUM(C55:C57)</f>
        <v>215</v>
      </c>
      <c r="D54" s="213">
        <f t="shared" si="11"/>
        <v>275</v>
      </c>
      <c r="E54" s="213">
        <f t="shared" si="11"/>
        <v>141</v>
      </c>
      <c r="F54" s="213">
        <f t="shared" si="11"/>
        <v>865</v>
      </c>
      <c r="G54" s="213">
        <f t="shared" si="11"/>
        <v>574</v>
      </c>
      <c r="H54" s="213">
        <f t="shared" si="11"/>
        <v>291</v>
      </c>
    </row>
    <row r="55" spans="1:8" ht="15">
      <c r="A55" s="65" t="s">
        <v>209</v>
      </c>
      <c r="B55" s="234">
        <f>SUM(C55:E55)</f>
        <v>338</v>
      </c>
      <c r="C55" s="119">
        <v>142</v>
      </c>
      <c r="D55" s="119">
        <v>110</v>
      </c>
      <c r="E55" s="119">
        <v>86</v>
      </c>
      <c r="F55" s="119">
        <v>546</v>
      </c>
      <c r="G55" s="119">
        <v>318</v>
      </c>
      <c r="H55" s="120">
        <v>228</v>
      </c>
    </row>
    <row r="56" spans="1:8" ht="15">
      <c r="A56" s="65" t="s">
        <v>211</v>
      </c>
      <c r="B56" s="234">
        <f>SUM(C56:E56)</f>
        <v>201</v>
      </c>
      <c r="C56" s="119">
        <v>42</v>
      </c>
      <c r="D56" s="119">
        <v>141</v>
      </c>
      <c r="E56" s="119">
        <v>18</v>
      </c>
      <c r="F56" s="119">
        <v>216</v>
      </c>
      <c r="G56" s="119">
        <v>201</v>
      </c>
      <c r="H56" s="120">
        <v>15</v>
      </c>
    </row>
    <row r="57" spans="1:8" ht="15">
      <c r="A57" s="65" t="s">
        <v>210</v>
      </c>
      <c r="B57" s="234">
        <f>SUM(C57:E57)</f>
        <v>92</v>
      </c>
      <c r="C57" s="119">
        <v>31</v>
      </c>
      <c r="D57" s="119">
        <v>24</v>
      </c>
      <c r="E57" s="119">
        <v>37</v>
      </c>
      <c r="F57" s="119">
        <v>103</v>
      </c>
      <c r="G57" s="119">
        <v>55</v>
      </c>
      <c r="H57" s="120">
        <v>48</v>
      </c>
    </row>
    <row r="58" spans="1:7" ht="15">
      <c r="A58" s="65"/>
      <c r="C58" s="116"/>
      <c r="E58" s="116"/>
      <c r="G58" s="116"/>
    </row>
    <row r="59" spans="1:8" ht="15">
      <c r="A59" s="64" t="s">
        <v>221</v>
      </c>
      <c r="B59" s="112">
        <f>SUM(B60)</f>
        <v>453</v>
      </c>
      <c r="C59" s="111">
        <f aca="true" t="shared" si="12" ref="C59:H59">SUM(C60)</f>
        <v>145</v>
      </c>
      <c r="D59" s="178">
        <f t="shared" si="12"/>
        <v>92</v>
      </c>
      <c r="E59" s="111">
        <f t="shared" si="12"/>
        <v>216</v>
      </c>
      <c r="F59" s="178">
        <f t="shared" si="12"/>
        <v>288</v>
      </c>
      <c r="G59" s="111">
        <f t="shared" si="12"/>
        <v>242</v>
      </c>
      <c r="H59" s="178">
        <f t="shared" si="12"/>
        <v>46</v>
      </c>
    </row>
    <row r="60" spans="1:8" ht="15">
      <c r="A60" s="65" t="s">
        <v>212</v>
      </c>
      <c r="B60" s="234">
        <f>SUM(C60:E60)</f>
        <v>453</v>
      </c>
      <c r="C60" s="119">
        <v>145</v>
      </c>
      <c r="D60" s="119">
        <v>92</v>
      </c>
      <c r="E60" s="119">
        <v>216</v>
      </c>
      <c r="F60" s="119">
        <v>288</v>
      </c>
      <c r="G60" s="119">
        <v>242</v>
      </c>
      <c r="H60" s="120">
        <v>46</v>
      </c>
    </row>
    <row r="61" spans="1:8" ht="15">
      <c r="A61" s="65"/>
      <c r="B61" s="118"/>
      <c r="C61" s="119"/>
      <c r="D61" s="119"/>
      <c r="E61" s="119"/>
      <c r="F61" s="120"/>
      <c r="G61" s="122"/>
      <c r="H61" s="153"/>
    </row>
    <row r="62" spans="1:8" ht="15">
      <c r="A62" s="64" t="s">
        <v>222</v>
      </c>
      <c r="B62" s="111">
        <f>SUM(B63:B65)</f>
        <v>605</v>
      </c>
      <c r="C62" s="111">
        <f aca="true" t="shared" si="13" ref="C62:H62">SUM(C63:C65)</f>
        <v>181</v>
      </c>
      <c r="D62" s="111">
        <f t="shared" si="13"/>
        <v>321</v>
      </c>
      <c r="E62" s="111">
        <f t="shared" si="13"/>
        <v>103</v>
      </c>
      <c r="F62" s="112">
        <f t="shared" si="13"/>
        <v>952</v>
      </c>
      <c r="G62" s="111">
        <f t="shared" si="13"/>
        <v>541</v>
      </c>
      <c r="H62" s="178">
        <f t="shared" si="13"/>
        <v>411</v>
      </c>
    </row>
    <row r="63" spans="1:8" ht="15">
      <c r="A63" s="65" t="s">
        <v>213</v>
      </c>
      <c r="B63" s="234">
        <f>SUM(C63:E63)</f>
        <v>99</v>
      </c>
      <c r="C63" s="119">
        <v>31</v>
      </c>
      <c r="D63" s="119">
        <v>40</v>
      </c>
      <c r="E63" s="119">
        <v>28</v>
      </c>
      <c r="F63" s="119">
        <v>181</v>
      </c>
      <c r="G63" s="119">
        <v>71</v>
      </c>
      <c r="H63" s="120">
        <v>110</v>
      </c>
    </row>
    <row r="64" spans="1:8" ht="15">
      <c r="A64" s="65" t="s">
        <v>214</v>
      </c>
      <c r="B64" s="234">
        <f>SUM(C64:E64)</f>
        <v>185</v>
      </c>
      <c r="C64" s="119">
        <v>51</v>
      </c>
      <c r="D64" s="119">
        <v>112</v>
      </c>
      <c r="E64" s="119">
        <v>22</v>
      </c>
      <c r="F64" s="119">
        <v>361</v>
      </c>
      <c r="G64" s="119">
        <v>163</v>
      </c>
      <c r="H64" s="120">
        <v>198</v>
      </c>
    </row>
    <row r="65" spans="1:8" ht="15">
      <c r="A65" s="65" t="s">
        <v>215</v>
      </c>
      <c r="B65" s="234">
        <f>SUM(C65:E65)</f>
        <v>321</v>
      </c>
      <c r="C65" s="119">
        <v>99</v>
      </c>
      <c r="D65" s="119">
        <v>169</v>
      </c>
      <c r="E65" s="119">
        <v>53</v>
      </c>
      <c r="F65" s="119">
        <v>410</v>
      </c>
      <c r="G65" s="119">
        <v>307</v>
      </c>
      <c r="H65" s="120">
        <v>103</v>
      </c>
    </row>
    <row r="66" spans="1:8" ht="15">
      <c r="A66" s="65"/>
      <c r="B66" s="118"/>
      <c r="C66" s="119"/>
      <c r="D66" s="119"/>
      <c r="E66" s="119"/>
      <c r="F66" s="119"/>
      <c r="G66" s="122"/>
      <c r="H66" s="210"/>
    </row>
    <row r="67" spans="1:8" ht="15">
      <c r="A67" s="64" t="s">
        <v>321</v>
      </c>
      <c r="B67" s="212">
        <f>SUM(B68:B69)</f>
        <v>598</v>
      </c>
      <c r="C67" s="212">
        <f aca="true" t="shared" si="14" ref="C67:H67">SUM(C68:C69)</f>
        <v>305</v>
      </c>
      <c r="D67" s="212">
        <f t="shared" si="14"/>
        <v>202</v>
      </c>
      <c r="E67" s="212">
        <f t="shared" si="14"/>
        <v>91</v>
      </c>
      <c r="F67" s="212">
        <f t="shared" si="14"/>
        <v>883</v>
      </c>
      <c r="G67" s="212">
        <f t="shared" si="14"/>
        <v>559</v>
      </c>
      <c r="H67" s="213">
        <f t="shared" si="14"/>
        <v>324</v>
      </c>
    </row>
    <row r="68" spans="1:8" ht="15">
      <c r="A68" s="65" t="s">
        <v>216</v>
      </c>
      <c r="B68" s="234">
        <f>SUM(C68:E68)</f>
        <v>481</v>
      </c>
      <c r="C68" s="119">
        <v>281</v>
      </c>
      <c r="D68" s="119">
        <v>154</v>
      </c>
      <c r="E68" s="119">
        <v>46</v>
      </c>
      <c r="F68" s="119">
        <v>708</v>
      </c>
      <c r="G68" s="119">
        <v>442</v>
      </c>
      <c r="H68" s="120">
        <v>266</v>
      </c>
    </row>
    <row r="69" spans="1:8" ht="15">
      <c r="A69" s="65" t="s">
        <v>217</v>
      </c>
      <c r="B69" s="234">
        <f>SUM(C69:E69)</f>
        <v>117</v>
      </c>
      <c r="C69" s="119">
        <v>24</v>
      </c>
      <c r="D69" s="119">
        <v>48</v>
      </c>
      <c r="E69" s="119">
        <v>45</v>
      </c>
      <c r="F69" s="119">
        <v>175</v>
      </c>
      <c r="G69" s="119">
        <v>117</v>
      </c>
      <c r="H69" s="120">
        <v>58</v>
      </c>
    </row>
    <row r="70" spans="1:8" ht="15">
      <c r="A70" s="65"/>
      <c r="B70" s="118"/>
      <c r="C70" s="119"/>
      <c r="D70" s="119"/>
      <c r="E70" s="119"/>
      <c r="F70" s="119"/>
      <c r="G70" s="122"/>
      <c r="H70" s="210"/>
    </row>
    <row r="71" spans="1:8" ht="15">
      <c r="A71" s="64" t="s">
        <v>322</v>
      </c>
      <c r="B71" s="111">
        <f>SUM(B72:B74)</f>
        <v>410</v>
      </c>
      <c r="C71" s="111">
        <f aca="true" t="shared" si="15" ref="C71:H71">SUM(C72:C74)</f>
        <v>149</v>
      </c>
      <c r="D71" s="111">
        <f t="shared" si="15"/>
        <v>123</v>
      </c>
      <c r="E71" s="111">
        <f t="shared" si="15"/>
        <v>138</v>
      </c>
      <c r="F71" s="111">
        <f t="shared" si="15"/>
        <v>745</v>
      </c>
      <c r="G71" s="111">
        <f t="shared" si="15"/>
        <v>367</v>
      </c>
      <c r="H71" s="112">
        <f t="shared" si="15"/>
        <v>378</v>
      </c>
    </row>
    <row r="72" spans="1:103" s="129" customFormat="1" ht="15">
      <c r="A72" s="75" t="s">
        <v>218</v>
      </c>
      <c r="B72" s="237">
        <f>SUM(C72:E72)</f>
        <v>314</v>
      </c>
      <c r="C72" s="119">
        <v>148</v>
      </c>
      <c r="D72" s="119">
        <v>62</v>
      </c>
      <c r="E72" s="119">
        <v>104</v>
      </c>
      <c r="F72" s="119">
        <v>536</v>
      </c>
      <c r="G72" s="119">
        <v>271</v>
      </c>
      <c r="H72" s="120">
        <v>265</v>
      </c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3"/>
      <c r="BN72" s="153"/>
      <c r="BO72" s="153"/>
      <c r="BP72" s="153"/>
      <c r="BQ72" s="153"/>
      <c r="BR72" s="153"/>
      <c r="BS72" s="153"/>
      <c r="BT72" s="153"/>
      <c r="BU72" s="153"/>
      <c r="BV72" s="153"/>
      <c r="BW72" s="153"/>
      <c r="BX72" s="153"/>
      <c r="BY72" s="153"/>
      <c r="BZ72" s="153"/>
      <c r="CA72" s="153"/>
      <c r="CB72" s="153"/>
      <c r="CC72" s="153"/>
      <c r="CD72" s="153"/>
      <c r="CE72" s="153"/>
      <c r="CF72" s="153"/>
      <c r="CG72" s="153"/>
      <c r="CH72" s="153"/>
      <c r="CI72" s="153"/>
      <c r="CJ72" s="153"/>
      <c r="CK72" s="153"/>
      <c r="CL72" s="153"/>
      <c r="CM72" s="153"/>
      <c r="CN72" s="153"/>
      <c r="CO72" s="153"/>
      <c r="CP72" s="153"/>
      <c r="CQ72" s="153"/>
      <c r="CR72" s="153"/>
      <c r="CS72" s="153"/>
      <c r="CT72" s="153"/>
      <c r="CU72" s="153"/>
      <c r="CV72" s="153"/>
      <c r="CW72" s="153"/>
      <c r="CX72" s="153"/>
      <c r="CY72" s="153"/>
    </row>
    <row r="73" spans="1:103" s="129" customFormat="1" ht="15">
      <c r="A73" s="75" t="s">
        <v>133</v>
      </c>
      <c r="B73" s="237">
        <f>SUM(C73:E73)</f>
        <v>37</v>
      </c>
      <c r="C73" s="119">
        <v>1</v>
      </c>
      <c r="D73" s="119">
        <v>5</v>
      </c>
      <c r="E73" s="119">
        <v>31</v>
      </c>
      <c r="F73" s="119">
        <v>91</v>
      </c>
      <c r="G73" s="119">
        <v>37</v>
      </c>
      <c r="H73" s="120">
        <v>54</v>
      </c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53"/>
      <c r="BN73" s="153"/>
      <c r="BO73" s="153"/>
      <c r="BP73" s="153"/>
      <c r="BQ73" s="153"/>
      <c r="BR73" s="153"/>
      <c r="BS73" s="153"/>
      <c r="BT73" s="153"/>
      <c r="BU73" s="153"/>
      <c r="BV73" s="153"/>
      <c r="BW73" s="153"/>
      <c r="BX73" s="153"/>
      <c r="BY73" s="153"/>
      <c r="BZ73" s="153"/>
      <c r="CA73" s="153"/>
      <c r="CB73" s="153"/>
      <c r="CC73" s="153"/>
      <c r="CD73" s="153"/>
      <c r="CE73" s="153"/>
      <c r="CF73" s="153"/>
      <c r="CG73" s="153"/>
      <c r="CH73" s="153"/>
      <c r="CI73" s="153"/>
      <c r="CJ73" s="153"/>
      <c r="CK73" s="153"/>
      <c r="CL73" s="153"/>
      <c r="CM73" s="153"/>
      <c r="CN73" s="153"/>
      <c r="CO73" s="153"/>
      <c r="CP73" s="153"/>
      <c r="CQ73" s="153"/>
      <c r="CR73" s="153"/>
      <c r="CS73" s="153"/>
      <c r="CT73" s="153"/>
      <c r="CU73" s="153"/>
      <c r="CV73" s="153"/>
      <c r="CW73" s="153"/>
      <c r="CX73" s="153"/>
      <c r="CY73" s="153"/>
    </row>
    <row r="74" spans="1:8" ht="15">
      <c r="A74" s="77" t="s">
        <v>139</v>
      </c>
      <c r="B74" s="238">
        <f>SUM(C74:E74)</f>
        <v>59</v>
      </c>
      <c r="C74" s="131">
        <v>0</v>
      </c>
      <c r="D74" s="131">
        <v>56</v>
      </c>
      <c r="E74" s="131">
        <v>3</v>
      </c>
      <c r="F74" s="131">
        <v>118</v>
      </c>
      <c r="G74" s="131">
        <v>59</v>
      </c>
      <c r="H74" s="132">
        <v>59</v>
      </c>
    </row>
    <row r="75" ht="15">
      <c r="A75" s="80" t="s">
        <v>566</v>
      </c>
    </row>
  </sheetData>
  <sheetProtection/>
  <mergeCells count="3">
    <mergeCell ref="A3:H3"/>
    <mergeCell ref="A4:H4"/>
    <mergeCell ref="B6:E6"/>
  </mergeCells>
  <printOptions horizontalCentered="1" verticalCentered="1"/>
  <pageMargins left="0" right="0" top="0" bottom="0" header="0.21" footer="0.31"/>
  <pageSetup horizontalDpi="300" verticalDpi="300" orientation="portrait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arodrigueza</dc:creator>
  <cp:keywords/>
  <dc:description/>
  <cp:lastModifiedBy>minor canales</cp:lastModifiedBy>
  <cp:lastPrinted>2013-08-08T17:42:51Z</cp:lastPrinted>
  <dcterms:created xsi:type="dcterms:W3CDTF">2008-05-14T21:04:56Z</dcterms:created>
  <dcterms:modified xsi:type="dcterms:W3CDTF">2013-11-18T16:57:10Z</dcterms:modified>
  <cp:category/>
  <cp:version/>
  <cp:contentType/>
  <cp:contentStatus/>
</cp:coreProperties>
</file>